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App02\NicoleA$\My Documents\"/>
    </mc:Choice>
  </mc:AlternateContent>
  <bookViews>
    <workbookView xWindow="0" yWindow="0" windowWidth="28800" windowHeight="12435"/>
  </bookViews>
  <sheets>
    <sheet name="Summary and sign-off" sheetId="13" r:id="rId1"/>
    <sheet name="Travel" sheetId="1" r:id="rId2"/>
    <sheet name="Hospitality" sheetId="2" r:id="rId3"/>
    <sheet name="All other expenses" sheetId="3" r:id="rId4"/>
    <sheet name="Gifts and benefits" sheetId="4" r:id="rId5"/>
  </sheets>
  <definedNames>
    <definedName name="_xlnm.Print_Area" localSheetId="3">'All other expenses'!$A$1:$E$31</definedName>
    <definedName name="_xlnm.Print_Area" localSheetId="4">'Gifts and benefits'!$A$1:$F$36</definedName>
    <definedName name="_xlnm.Print_Area" localSheetId="2">Hospitality!$A$1:$E$32</definedName>
    <definedName name="_xlnm.Print_Area" localSheetId="0">'Summary and sign-off'!$A$1:$F$23</definedName>
    <definedName name="_xlnm.Print_Area" localSheetId="1">Travel!$A$1:$E$97</definedName>
  </definedNames>
  <calcPr calcId="152511"/>
</workbook>
</file>

<file path=xl/calcChain.xml><?xml version="1.0" encoding="utf-8"?>
<calcChain xmlns="http://schemas.openxmlformats.org/spreadsheetml/2006/main">
  <c r="B62" i="1" l="1"/>
  <c r="D25" i="4" l="1"/>
  <c r="C25" i="3"/>
  <c r="C25" i="2"/>
  <c r="C62" i="1"/>
  <c r="C86" i="1"/>
  <c r="C23" i="1"/>
  <c r="B6" i="13" l="1"/>
  <c r="E59" i="13"/>
  <c r="C59" i="13"/>
  <c r="C27" i="4"/>
  <c r="C26" i="4"/>
  <c r="B59" i="13" l="1"/>
  <c r="B58" i="13"/>
  <c r="D58" i="13"/>
  <c r="B57" i="13"/>
  <c r="D57" i="13"/>
  <c r="D56" i="13"/>
  <c r="B56" i="13"/>
  <c r="D55" i="13"/>
  <c r="B55" i="13"/>
  <c r="D54" i="13"/>
  <c r="B54" i="13"/>
  <c r="B2" i="4"/>
  <c r="B3" i="4"/>
  <c r="B2" i="3"/>
  <c r="B3" i="3"/>
  <c r="F57" i="13" l="1"/>
  <c r="D25" i="2" s="1"/>
  <c r="F59" i="13"/>
  <c r="E25" i="4" s="1"/>
  <c r="F58" i="13"/>
  <c r="D25" i="3" s="1"/>
  <c r="F56" i="13"/>
  <c r="D86" i="1" s="1"/>
  <c r="F55" i="13"/>
  <c r="D62" i="1" s="1"/>
  <c r="F54" i="13"/>
  <c r="D23" i="1" s="1"/>
  <c r="C13" i="13"/>
  <c r="C12" i="13"/>
  <c r="C11" i="13"/>
  <c r="C16" i="13" l="1"/>
  <c r="C17" i="13"/>
  <c r="B5" i="4" l="1"/>
  <c r="B4" i="4"/>
  <c r="B5" i="3"/>
  <c r="B4" i="3"/>
  <c r="B5" i="2"/>
  <c r="B4" i="2"/>
  <c r="B5" i="1"/>
  <c r="B4" i="1"/>
  <c r="C15" i="13" l="1"/>
  <c r="F12" i="13" l="1"/>
  <c r="C25" i="4"/>
  <c r="F11" i="13" s="1"/>
  <c r="F13" i="13" l="1"/>
  <c r="B86" i="1"/>
  <c r="B17" i="13" s="1"/>
  <c r="B16" i="13"/>
  <c r="B23" i="1"/>
  <c r="B15" i="13" s="1"/>
  <c r="B25" i="3" l="1"/>
  <c r="B13" i="13" s="1"/>
  <c r="B25" i="2"/>
  <c r="B12" i="13" s="1"/>
  <c r="B11" i="13" l="1"/>
  <c r="B88" i="1"/>
</calcChain>
</file>

<file path=xl/comments1.xml><?xml version="1.0" encoding="utf-8"?>
<comments xmlns="http://schemas.openxmlformats.org/spreadsheetml/2006/main">
  <authors>
    <author>Ken Smart [SSC]</author>
  </authors>
  <commentList>
    <comment ref="A11" authorId="0" shapeId="0">
      <text>
        <r>
          <rPr>
            <sz val="9"/>
            <color indexed="81"/>
            <rFont val="Tahoma"/>
            <family val="2"/>
          </rPr>
          <t xml:space="preserve">
Insert additional rows as needed:
- 'right click' on a row number (left of screen)
- select 'Insert' (this will insert a row above it)
</t>
        </r>
      </text>
    </comment>
    <comment ref="A26" authorId="0" shapeId="0">
      <text>
        <r>
          <rPr>
            <sz val="9"/>
            <color indexed="81"/>
            <rFont val="Tahoma"/>
            <family val="2"/>
          </rPr>
          <t xml:space="preserve">
Insert additional rows as needed:
- 'right click' on a row number (left of screen)
- select 'Insert' (this will insert a row above it)
</t>
        </r>
      </text>
    </comment>
    <comment ref="A65"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comments2.xml><?xml version="1.0" encoding="utf-8"?>
<comments xmlns="http://schemas.openxmlformats.org/spreadsheetml/2006/main">
  <authors>
    <author>Ken Smart [SSC]</author>
  </authors>
  <commentList>
    <comment ref="A10"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authors>
    <author>Ken Smart [SSC]</author>
  </authors>
  <commentList>
    <comment ref="A10"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authors>
    <author>Ken Smart [SSC]</author>
  </authors>
  <commentList>
    <comment ref="A10"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<sst xmlns="http://schemas.openxmlformats.org/spreadsheetml/2006/main" count="326" uniqueCount="182">
  <si>
    <t>All Other Expenses</t>
  </si>
  <si>
    <t>Total travel expenses</t>
  </si>
  <si>
    <t xml:space="preserve">Organisation Name </t>
  </si>
  <si>
    <t>Chief Executive</t>
  </si>
  <si>
    <t>International, domestic and local travel expenses</t>
  </si>
  <si>
    <t>Chief Executive Expense Disclosure</t>
  </si>
  <si>
    <t>Notes</t>
  </si>
  <si>
    <t xml:space="preserve">Notes </t>
  </si>
  <si>
    <t>* Headings on following tabs will pre populate with what you enter on this tab</t>
  </si>
  <si>
    <t>Hospitality</t>
  </si>
  <si>
    <t>Total cost will appear automatically once you put information in rows above.</t>
  </si>
  <si>
    <t>A one-off offer of something worth $25 is not included, but if the offer is made more than once a year, it should be disclosed.</t>
  </si>
  <si>
    <t>Figures exclude GST</t>
  </si>
  <si>
    <t>GST on costs</t>
  </si>
  <si>
    <t>Other expenses</t>
  </si>
  <si>
    <t>Cost in NZ$</t>
  </si>
  <si>
    <t>Chief Executive Gifts and Benefits Disclosure</t>
  </si>
  <si>
    <r>
      <t xml:space="preserve">Offered by 
</t>
    </r>
    <r>
      <rPr>
        <sz val="10"/>
        <color theme="0"/>
        <rFont val="Arial"/>
        <family val="2"/>
      </rPr>
      <t>(who made the offer?)</t>
    </r>
  </si>
  <si>
    <t>Declined</t>
  </si>
  <si>
    <t>Offered</t>
  </si>
  <si>
    <t>Accepted</t>
  </si>
  <si>
    <t>Include gifts and benefits that are declined.</t>
  </si>
  <si>
    <t>Cultural item - not appropriate to value</t>
  </si>
  <si>
    <t>Under $100</t>
  </si>
  <si>
    <t>$500 - $1,000</t>
  </si>
  <si>
    <t>$100 - $500</t>
  </si>
  <si>
    <t>Over $1,000</t>
  </si>
  <si>
    <t>Estimate not possible</t>
  </si>
  <si>
    <r>
      <t xml:space="preserve">Local Travel    </t>
    </r>
    <r>
      <rPr>
        <sz val="12"/>
        <color theme="0"/>
        <rFont val="Arial"/>
        <family val="2"/>
      </rPr>
      <t>(within City, excluding travel to airport)</t>
    </r>
  </si>
  <si>
    <t>International Travel</t>
  </si>
  <si>
    <t>Local Travel</t>
  </si>
  <si>
    <t>Gifts and benefits</t>
  </si>
  <si>
    <t>Summary of expenses</t>
  </si>
  <si>
    <t>Date(s)*</t>
  </si>
  <si>
    <t>* Any non-standard date format or date outside 1 July 2018 - 30 June 2019 will raise an alert. Check entry and select 'Yes' to accept/continue.</t>
  </si>
  <si>
    <r>
      <t xml:space="preserve">Purpose of expense
</t>
    </r>
    <r>
      <rPr>
        <sz val="10"/>
        <color theme="0"/>
        <rFont val="Arial"/>
        <family val="2"/>
      </rPr>
      <t>(e.g. subscription part of employment agreement, development as agreed with SSC)</t>
    </r>
  </si>
  <si>
    <t>Gifts and Benefits over $50 annual value</t>
  </si>
  <si>
    <t>Number of gifts/benefits will update automatically once you put information in rows above.</t>
  </si>
  <si>
    <t>This disclosure has been approved by the Chief Executive</t>
  </si>
  <si>
    <t>Figures include GST (where applicable)</t>
  </si>
  <si>
    <r>
      <t>GST inc / exc</t>
    </r>
    <r>
      <rPr>
        <b/>
        <sz val="10"/>
        <rFont val="Arial"/>
        <family val="2"/>
      </rPr>
      <t/>
    </r>
  </si>
  <si>
    <t>** Create a new workbook for a new Chief Executive</t>
  </si>
  <si>
    <t>Not yet indicated</t>
  </si>
  <si>
    <t>Count</t>
  </si>
  <si>
    <t>GST inclusion inconsistent</t>
  </si>
  <si>
    <t>Location(s)</t>
  </si>
  <si>
    <t>Disclosure period start</t>
  </si>
  <si>
    <t>Disclosure period end</t>
  </si>
  <si>
    <t>Disclosure period start***</t>
  </si>
  <si>
    <t>Disclosure period end***</t>
  </si>
  <si>
    <t>*** Update if a shorter or different period is covered</t>
  </si>
  <si>
    <r>
      <t xml:space="preserve">Was the gift accepted?
</t>
    </r>
    <r>
      <rPr>
        <sz val="10"/>
        <color theme="0"/>
        <rFont val="Arial"/>
        <family val="2"/>
      </rPr>
      <t>(drop-down list in cell)</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</si>
  <si>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</si>
  <si>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t>Travel expenses</t>
  </si>
  <si>
    <r>
      <t xml:space="preserve">Type of expense
</t>
    </r>
    <r>
      <rPr>
        <sz val="10"/>
        <color theme="0"/>
        <rFont val="Arial"/>
        <family val="2"/>
      </rPr>
      <t>(what and for how many e.g. dinner for 5)</t>
    </r>
  </si>
  <si>
    <r>
      <t xml:space="preserve">Type of expense
</t>
    </r>
    <r>
      <rPr>
        <sz val="10"/>
        <color theme="0"/>
        <rFont val="Arial"/>
        <family val="2"/>
      </rPr>
      <t>(e.g. taxi, parking, bus)</t>
    </r>
  </si>
  <si>
    <r>
      <t xml:space="preserve">Purpose of hospitality
</t>
    </r>
    <r>
      <rPr>
        <sz val="10"/>
        <color theme="0"/>
        <rFont val="Arial"/>
        <family val="2"/>
      </rPr>
      <t xml:space="preserve">(e.g. hosting delegation from China, building relationships, team building) </t>
    </r>
  </si>
  <si>
    <t>Domestic Travel</t>
  </si>
  <si>
    <r>
      <t xml:space="preserve">Domestic Travel   </t>
    </r>
    <r>
      <rPr>
        <sz val="12"/>
        <color theme="0"/>
        <rFont val="Arial"/>
        <family val="2"/>
      </rPr>
      <t xml:space="preserve"> (within NZ, including travel to and from local airport)</t>
    </r>
  </si>
  <si>
    <t>Include items such as invitations to functions and events, event tickets, gifts from overseas counterparts and commercial organisations (including that accepted by immediate family members).</t>
  </si>
  <si>
    <t>This disclosure has not yet been approved by the Chief Executive</t>
  </si>
  <si>
    <t>Number offered</t>
  </si>
  <si>
    <t>Number accepted</t>
  </si>
  <si>
    <t>Number declined</t>
  </si>
  <si>
    <t>Chief Executive Expenses, Gifts and Benefits Disclosure - summary &amp; sign-off*</t>
  </si>
  <si>
    <t>Chief Executive**</t>
  </si>
  <si>
    <t>Other sign-off****</t>
  </si>
  <si>
    <t>**** This disclosure must be approved by the Chief Executive and another appropriate party, e.g. Board Chair, Chief Financial Officer or Audit and Risk Committee member</t>
  </si>
  <si>
    <r>
      <t xml:space="preserve">Type of expense
</t>
    </r>
    <r>
      <rPr>
        <sz val="10"/>
        <color theme="0"/>
        <rFont val="Arial"/>
        <family val="2"/>
      </rPr>
      <t>(e.g. hotel, airfares, taxis, meals &amp; for how many people)</t>
    </r>
  </si>
  <si>
    <t>Agency totals check</t>
  </si>
  <si>
    <t>Data and totals checked on all sheets</t>
  </si>
  <si>
    <t>Data and totals have not yet been checked and confirmed for any sheet</t>
  </si>
  <si>
    <t>Some data and totals have not yet been checked and confirmed</t>
  </si>
  <si>
    <t>Gifts and benefits check</t>
  </si>
  <si>
    <t>Hospitality check</t>
  </si>
  <si>
    <t>All other expenses check</t>
  </si>
  <si>
    <t>Travel checks</t>
  </si>
  <si>
    <t>Not all lines have an entry for "Cost in NZ$" and "Type of expense"</t>
  </si>
  <si>
    <t>Not all lines have an entry for "Description", "Was the gift accepted?" and "Estimated value in NZ$"</t>
  </si>
  <si>
    <t>Data and totals on this worksheet have NOT YET BEEN CHECKED AND CONFIRMED</t>
  </si>
  <si>
    <t>Data and totals on this worksheet checked and confirmed</t>
  </si>
  <si>
    <t>Check that # of 'costs' = 'type of expenses' (also "accepted/declined" for gifts &amp; benefits)</t>
  </si>
  <si>
    <r>
      <t xml:space="preserve">This summary page updates automatically from the 'Travel', 'Hospitality', 'All other expenses', and 'Gifts and benefits' tabs.
</t>
    </r>
    <r>
      <rPr>
        <b/>
        <sz val="10"/>
        <rFont val="Arial"/>
        <family val="2"/>
      </rPr>
      <t xml:space="preserve">
Throughout this workbook, input cells are shaded light blue.</t>
    </r>
  </si>
  <si>
    <r>
      <t xml:space="preserve">Other comments
</t>
    </r>
    <r>
      <rPr>
        <sz val="10"/>
        <color theme="0"/>
        <rFont val="Arial"/>
        <family val="2"/>
      </rPr>
      <t>(e.g. if given to others, whom?)</t>
    </r>
  </si>
  <si>
    <t>All other expenditure incurred by the chief executive that is not travel, hospitality or gifts.
Include e.g. phone and data costs, subscriptions, membership fees, conference fees, professional development costs, books and anything else.</t>
  </si>
  <si>
    <t xml:space="preserve">Total hospitality expenses </t>
  </si>
  <si>
    <t>Chief Executive approval****</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</si>
  <si>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</si>
  <si>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t>All hospitality expenses provided by the chief executive in the context of his/her job to anyone external to the Public Service or statutory Crown entities.</t>
  </si>
  <si>
    <t xml:space="preserve">Total other expenses </t>
  </si>
  <si>
    <t>Error - this total includes data from 'hidden' rows</t>
  </si>
  <si>
    <t>Check - there are no hidden rows with data</t>
  </si>
  <si>
    <t>Check - each entry provides sufficient information</t>
  </si>
  <si>
    <t>These checks (F53 to F61) are imperfect - they count the entries in each column and checks these totals are the same</t>
  </si>
  <si>
    <t>Text required for validation and checks - don't change, move, delete or overwrite</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</si>
  <si>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</si>
  <si>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</si>
  <si>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Cost in NZ$**</t>
  </si>
  <si>
    <r>
      <t xml:space="preserve">Purpose of travel
</t>
    </r>
    <r>
      <rPr>
        <sz val="10"/>
        <color theme="0"/>
        <rFont val="Arial"/>
        <family val="2"/>
      </rPr>
      <t>(e.g. attending XYZ conference for 3 days)***</t>
    </r>
  </si>
  <si>
    <r>
      <t xml:space="preserve">Purpose of travel
</t>
    </r>
    <r>
      <rPr>
        <sz val="10"/>
        <color theme="0"/>
        <rFont val="Arial"/>
        <family val="2"/>
      </rPr>
      <t>(e.g. visiting district office for two days...)***</t>
    </r>
  </si>
  <si>
    <r>
      <t>Purpose of travel</t>
    </r>
    <r>
      <rPr>
        <sz val="10"/>
        <color theme="0"/>
        <rFont val="Arial"/>
        <family val="2"/>
      </rPr>
      <t xml:space="preserve">
(e.g. meeting with Minister)***</t>
    </r>
  </si>
  <si>
    <t>Group expenditure relating to each overseas trip.</t>
  </si>
  <si>
    <t>*** Please include sufficient information to explain the trip and its costs including destination and duration.</t>
  </si>
  <si>
    <t>Subtotal - local travel</t>
  </si>
  <si>
    <t>Subtotals and totals will appear automatically once you put information in rows above.</t>
  </si>
  <si>
    <t>Subtotal - international travel</t>
  </si>
  <si>
    <t>Subtotal - domestic travel</t>
  </si>
  <si>
    <t>** Note that GST may not apply to overseas purchases.</t>
  </si>
  <si>
    <t>Insert additional rows as needed: right click on a row number (left of screen) and select Insert - this will insert a row above selected row.</t>
  </si>
  <si>
    <t>Hospitality Offered to Third Parties*</t>
  </si>
  <si>
    <t>** Any non-standard date format or date outside 1 July 2018 - 30 June 2019 will raise an alert. Check entry and select 'Yes' to accept/continue.</t>
  </si>
  <si>
    <t>* Third parties include people and organisations external to the public service or statutory Crown entities.</t>
  </si>
  <si>
    <t>Date(s)**</t>
  </si>
  <si>
    <r>
      <t xml:space="preserve">Type of expense
</t>
    </r>
    <r>
      <rPr>
        <sz val="10"/>
        <color theme="0"/>
        <rFont val="Arial"/>
        <family val="2"/>
      </rPr>
      <t>(e.g. phone and data costs, membership fees)</t>
    </r>
  </si>
  <si>
    <r>
      <t xml:space="preserve">Description
</t>
    </r>
    <r>
      <rPr>
        <sz val="10"/>
        <color theme="0"/>
        <rFont val="Arial"/>
        <family val="2"/>
      </rPr>
      <t>(e.g. event tickets, etc.)</t>
    </r>
  </si>
  <si>
    <t>Total count of gift/benefit entries:</t>
  </si>
  <si>
    <t>Mark clearly if there is no information to disclose - provide a note to this effect in the 'Date' column (column A) for each travel category (local, domestic and international).</t>
  </si>
  <si>
    <t>Mark clearly if there is no information to disclose - provide a note to this effect in the 'Date' column (column A).</t>
  </si>
  <si>
    <t>GST on values</t>
  </si>
  <si>
    <t>Health Promotion Agency</t>
  </si>
  <si>
    <t>Clive Nelson</t>
  </si>
  <si>
    <t>Flight</t>
  </si>
  <si>
    <t>WLG-AKL Return</t>
  </si>
  <si>
    <t>Flight and fees</t>
  </si>
  <si>
    <t>ROT-WLG</t>
  </si>
  <si>
    <t>WLG-AKL</t>
  </si>
  <si>
    <t>Taxi</t>
  </si>
  <si>
    <t>WLG</t>
  </si>
  <si>
    <t>Parking</t>
  </si>
  <si>
    <t>AKL</t>
  </si>
  <si>
    <t>Rental Car</t>
  </si>
  <si>
    <t>NPE</t>
  </si>
  <si>
    <t>Hotel</t>
  </si>
  <si>
    <t>AKL-NPE Return</t>
  </si>
  <si>
    <t>WLG-CHC-AKL</t>
  </si>
  <si>
    <t>CHC</t>
  </si>
  <si>
    <t>AKL-CHC</t>
  </si>
  <si>
    <t>CHC-AKL</t>
  </si>
  <si>
    <t>AKL-SYD Return</t>
  </si>
  <si>
    <t>SYD</t>
  </si>
  <si>
    <t>WLG-CHC</t>
  </si>
  <si>
    <t>Cutting Edge Conference</t>
  </si>
  <si>
    <t>Interview</t>
  </si>
  <si>
    <t>Minister meeting</t>
  </si>
  <si>
    <t>Minister's office meeting + Mental Health stakeholder meetings</t>
  </si>
  <si>
    <t>Mental Health stakeholder meetings</t>
  </si>
  <si>
    <t>Mental Health Forum</t>
  </si>
  <si>
    <t>Ministry meeting</t>
  </si>
  <si>
    <t>AKL/NSN</t>
  </si>
  <si>
    <t>NMDHB meeting</t>
  </si>
  <si>
    <t>Visiting regional office</t>
  </si>
  <si>
    <t>Ministerial event</t>
  </si>
  <si>
    <t>Visiting regional office + stakeholder meetings</t>
  </si>
  <si>
    <t>Mental Health Launch Event</t>
  </si>
  <si>
    <t>Minister's office meeting + Ministry of Health meeting</t>
  </si>
  <si>
    <t>Lunch for 2 people</t>
  </si>
  <si>
    <t>Dunedin</t>
  </si>
  <si>
    <t>Mental Health stakeholder meeting</t>
  </si>
  <si>
    <t>Auckland</t>
  </si>
  <si>
    <t>Dinner for 2 people</t>
  </si>
  <si>
    <t>Wellington</t>
  </si>
  <si>
    <t>Alcohol stakeholder meeting</t>
  </si>
  <si>
    <t>Tobacco control event</t>
  </si>
  <si>
    <t>State Services Commision Workshop</t>
  </si>
  <si>
    <t>Stakeholder meetings with the Chair</t>
  </si>
  <si>
    <t>Staff meeting</t>
  </si>
  <si>
    <t>Addictions stakeholder meeting</t>
  </si>
  <si>
    <t>Mental Health and Addictions stakeholder meeting</t>
  </si>
  <si>
    <t>Meeting with Board Chair</t>
  </si>
  <si>
    <t>Addictions stakeholder meetings</t>
  </si>
  <si>
    <t>Taxis</t>
  </si>
  <si>
    <t>AKL-NSN Return</t>
  </si>
  <si>
    <t>Mental Health and Addictions stakeholder meetings</t>
  </si>
  <si>
    <t>DUN-WLG Return</t>
  </si>
  <si>
    <t>WLG-AKLReturn</t>
  </si>
  <si>
    <t>Tobacco stakeholder meeting</t>
  </si>
  <si>
    <t>Health sector event</t>
  </si>
  <si>
    <t>Health sector stakeholder meeting</t>
  </si>
  <si>
    <t>No other expenses</t>
  </si>
  <si>
    <t>No gifts were received</t>
  </si>
  <si>
    <t>General Manager Corporate Services</t>
  </si>
  <si>
    <t>ROT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</si>
</sst>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quot;$&quot;#,##0.00_);[Red]\(&quot;$&quot;#,##0.00\)"/>
    <numFmt numFmtId="165" formatCode="_(&quot;$&quot;* #,##0.00_);_(&quot;$&quot;* \(#,##0.00\);_(&quot;$&quot;* &quot;-&quot;??_);_(@_)"/>
    <numFmt numFmtId="166" formatCode="&quot;$&quot;#,##0.00"/>
    <numFmt numFmtId="167" formatCode="[$-1409]d\ mmmm\ yyyy;@"/>
  </numFmts>
  <fonts count="28"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i/>
      <sz val="10"/>
      <color theme="1"/>
      <name val="Arial"/>
      <family val="2"/>
    </font>
    <font>
      <b/>
      <i/>
      <sz val="10"/>
      <color theme="1"/>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0"/>
      <color rgb="FFFFC000"/>
      <name val="Arial"/>
      <family val="2"/>
    </font>
  </fonts>
  <fills count="10">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theme="8" tint="0.79998168889431442"/>
        <bgColor indexed="64"/>
      </patternFill>
    </fill>
  </fills>
  <borders count="10">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s>
  <cellStyleXfs count="2">
    <xf numFmtId="0" fontId="0" fillId="0" borderId="0"/>
    <xf numFmtId="165" fontId="19" fillId="0" borderId="0" applyFont="0" applyFill="0" applyBorder="0" applyAlignment="0" applyProtection="0"/>
  </cellStyleXfs>
  <cellXfs count="154">
    <xf numFmtId="0" fontId="0" fillId="0" borderId="0" xfId="0"/>
    <xf numFmtId="0" fontId="0" fillId="0" borderId="0" xfId="0" applyAlignment="1" applyProtection="1">
      <alignment wrapText="1"/>
      <protection locked="0"/>
    </xf>
    <xf numFmtId="0" fontId="0" fillId="0" borderId="0" xfId="0" applyFont="1" applyBorder="1" applyProtection="1">
      <protection locked="0"/>
    </xf>
    <xf numFmtId="0" fontId="0" fillId="0" borderId="0" xfId="0" applyFont="1" applyProtection="1">
      <protection locked="0"/>
    </xf>
    <xf numFmtId="0" fontId="14" fillId="2" borderId="0" xfId="0" applyFont="1" applyFill="1" applyBorder="1" applyAlignment="1" applyProtection="1">
      <alignment vertical="center" wrapText="1" readingOrder="1"/>
    </xf>
    <xf numFmtId="0" fontId="0" fillId="5" borderId="0" xfId="0" applyFill="1" applyAlignment="1" applyProtection="1">
      <alignment wrapText="1"/>
    </xf>
    <xf numFmtId="0" fontId="0" fillId="5" borderId="0" xfId="0" applyFont="1" applyFill="1" applyAlignment="1" applyProtection="1">
      <alignment wrapText="1"/>
    </xf>
    <xf numFmtId="0" fontId="14" fillId="0" borderId="0" xfId="0" applyFont="1" applyFill="1" applyBorder="1" applyAlignment="1" applyProtection="1">
      <alignment vertical="center" wrapText="1" readingOrder="1"/>
    </xf>
    <xf numFmtId="0" fontId="13" fillId="0" borderId="0" xfId="0" applyFont="1" applyFill="1" applyBorder="1" applyAlignment="1" applyProtection="1">
      <alignment vertical="center" wrapText="1" readingOrder="1"/>
    </xf>
    <xf numFmtId="0" fontId="16" fillId="7" borderId="0" xfId="0" applyFont="1" applyFill="1" applyBorder="1" applyAlignment="1" applyProtection="1">
      <alignment horizontal="left" vertical="center" wrapText="1"/>
    </xf>
    <xf numFmtId="0" fontId="17" fillId="0" borderId="0" xfId="0" applyFont="1" applyFill="1" applyBorder="1" applyAlignment="1" applyProtection="1">
      <alignment vertical="center" wrapText="1" readingOrder="1"/>
    </xf>
    <xf numFmtId="0" fontId="17" fillId="0" borderId="3" xfId="0" applyFont="1" applyFill="1" applyBorder="1" applyAlignment="1" applyProtection="1">
      <alignment vertical="center" wrapText="1" readingOrder="1"/>
    </xf>
    <xf numFmtId="0" fontId="24" fillId="0" borderId="3" xfId="0" applyFont="1" applyFill="1" applyBorder="1" applyAlignment="1" applyProtection="1">
      <alignment horizontal="left" vertical="center" wrapText="1" indent="2" readingOrder="1"/>
    </xf>
    <xf numFmtId="0" fontId="0" fillId="4" borderId="0" xfId="0" applyFill="1" applyAlignment="1" applyProtection="1"/>
    <xf numFmtId="0" fontId="0" fillId="5" borderId="0" xfId="0" applyFill="1" applyAlignment="1" applyProtection="1"/>
    <xf numFmtId="0" fontId="4" fillId="6" borderId="0" xfId="0" applyFont="1" applyFill="1" applyAlignment="1" applyProtection="1"/>
    <xf numFmtId="0" fontId="4" fillId="6" borderId="0" xfId="0" applyFont="1" applyFill="1" applyAlignment="1" applyProtection="1">
      <alignment wrapText="1"/>
    </xf>
    <xf numFmtId="0" fontId="0" fillId="0" borderId="0" xfId="0" applyProtection="1"/>
    <xf numFmtId="0" fontId="16" fillId="7" borderId="0" xfId="0" applyFont="1" applyFill="1" applyBorder="1" applyAlignment="1" applyProtection="1">
      <alignment vertical="center" wrapText="1"/>
    </xf>
    <xf numFmtId="0" fontId="22" fillId="0" borderId="0" xfId="0" applyFont="1" applyBorder="1" applyProtection="1"/>
    <xf numFmtId="166" fontId="21" fillId="0" borderId="0" xfId="0" applyNumberFormat="1" applyFont="1" applyFill="1" applyBorder="1" applyAlignment="1" applyProtection="1">
      <alignment vertical="center" wrapText="1"/>
    </xf>
    <xf numFmtId="0" fontId="15" fillId="0" borderId="0" xfId="0" applyFont="1" applyFill="1" applyBorder="1" applyAlignment="1" applyProtection="1">
      <alignment horizontal="center" vertical="center" wrapText="1"/>
    </xf>
    <xf numFmtId="0" fontId="0" fillId="0" borderId="0" xfId="0" applyFont="1" applyBorder="1" applyAlignment="1" applyProtection="1">
      <alignment wrapText="1"/>
    </xf>
    <xf numFmtId="0" fontId="4" fillId="0" borderId="0" xfId="0" applyFont="1" applyBorder="1" applyAlignment="1" applyProtection="1">
      <alignment wrapText="1"/>
    </xf>
    <xf numFmtId="0" fontId="1" fillId="0" borderId="0" xfId="0" applyFont="1" applyBorder="1" applyAlignment="1" applyProtection="1">
      <alignment wrapText="1"/>
    </xf>
    <xf numFmtId="0" fontId="0" fillId="0" borderId="0" xfId="0" applyFont="1" applyBorder="1" applyAlignment="1" applyProtection="1">
      <alignment vertical="center"/>
    </xf>
    <xf numFmtId="0" fontId="0" fillId="0" borderId="0" xfId="0" applyFont="1" applyProtection="1"/>
    <xf numFmtId="0" fontId="1" fillId="0" borderId="0" xfId="0" applyFont="1" applyFill="1" applyBorder="1" applyAlignment="1" applyProtection="1">
      <alignment wrapText="1"/>
    </xf>
    <xf numFmtId="0" fontId="0" fillId="0" borderId="0" xfId="0" applyFill="1" applyBorder="1" applyAlignment="1" applyProtection="1">
      <alignment wrapText="1"/>
    </xf>
    <xf numFmtId="0" fontId="0" fillId="0" borderId="0" xfId="0" applyBorder="1" applyAlignment="1" applyProtection="1">
      <alignment wrapText="1"/>
    </xf>
    <xf numFmtId="0" fontId="4" fillId="0" borderId="0" xfId="0" applyFont="1" applyBorder="1" applyProtection="1"/>
    <xf numFmtId="0" fontId="0" fillId="0" borderId="0" xfId="0" applyFont="1" applyFill="1" applyBorder="1" applyAlignment="1" applyProtection="1">
      <alignment vertical="center"/>
    </xf>
    <xf numFmtId="0" fontId="0" fillId="0" borderId="0" xfId="0" applyFont="1" applyFill="1" applyBorder="1" applyAlignment="1" applyProtection="1">
      <alignment wrapText="1"/>
    </xf>
    <xf numFmtId="0" fontId="0" fillId="0" borderId="0" xfId="0" applyBorder="1" applyAlignment="1" applyProtection="1">
      <alignment vertical="center"/>
    </xf>
    <xf numFmtId="0" fontId="0" fillId="0" borderId="0" xfId="0" applyBorder="1" applyAlignment="1" applyProtection="1"/>
    <xf numFmtId="0" fontId="0" fillId="0" borderId="0" xfId="0" applyFont="1" applyBorder="1" applyAlignment="1" applyProtection="1">
      <alignment horizontal="justify" vertical="center"/>
    </xf>
    <xf numFmtId="0" fontId="10" fillId="0" borderId="0" xfId="0" applyFont="1" applyBorder="1" applyAlignment="1" applyProtection="1">
      <alignment vertical="center" wrapText="1" readingOrder="1"/>
    </xf>
    <xf numFmtId="0" fontId="16" fillId="3" borderId="0" xfId="0" applyFont="1" applyFill="1" applyBorder="1" applyAlignment="1" applyProtection="1">
      <alignment vertical="center" wrapText="1"/>
    </xf>
    <xf numFmtId="0" fontId="0" fillId="0" borderId="0" xfId="0" applyFont="1" applyAlignment="1" applyProtection="1">
      <alignment vertical="center"/>
    </xf>
    <xf numFmtId="0" fontId="0" fillId="0" borderId="0" xfId="0" applyFont="1" applyFill="1" applyProtection="1"/>
    <xf numFmtId="0" fontId="0" fillId="0" borderId="0" xfId="0" applyFont="1" applyBorder="1" applyProtection="1"/>
    <xf numFmtId="0" fontId="0" fillId="0" borderId="0" xfId="0" applyBorder="1" applyAlignment="1" applyProtection="1">
      <alignment vertical="top"/>
    </xf>
    <xf numFmtId="0" fontId="0" fillId="0" borderId="0" xfId="0" applyBorder="1" applyAlignment="1" applyProtection="1">
      <alignment vertical="top" wrapText="1"/>
    </xf>
    <xf numFmtId="0" fontId="0" fillId="0" borderId="0" xfId="0" applyFont="1" applyAlignment="1" applyProtection="1">
      <alignment wrapText="1"/>
    </xf>
    <xf numFmtId="0" fontId="3" fillId="0" borderId="0" xfId="0" applyFont="1" applyFill="1" applyBorder="1" applyAlignment="1" applyProtection="1">
      <alignment wrapText="1"/>
    </xf>
    <xf numFmtId="0" fontId="0" fillId="0" borderId="0" xfId="0"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Alignment="1" applyProtection="1">
      <alignment horizontal="justify" vertical="center"/>
    </xf>
    <xf numFmtId="0" fontId="0" fillId="0" borderId="0" xfId="0" applyAlignment="1" applyProtection="1">
      <alignment wrapText="1"/>
    </xf>
    <xf numFmtId="0" fontId="2" fillId="0" borderId="0" xfId="0" applyFont="1" applyFill="1" applyBorder="1" applyAlignment="1" applyProtection="1">
      <alignment wrapText="1"/>
    </xf>
    <xf numFmtId="0" fontId="1" fillId="0" borderId="0" xfId="0" applyFont="1" applyBorder="1" applyAlignment="1" applyProtection="1">
      <alignment vertical="center" wrapText="1"/>
    </xf>
    <xf numFmtId="0" fontId="0" fillId="0" borderId="0" xfId="0" applyAlignment="1" applyProtection="1">
      <alignment vertical="center" wrapText="1"/>
    </xf>
    <xf numFmtId="0" fontId="15" fillId="3" borderId="0" xfId="0" applyFont="1" applyFill="1" applyBorder="1" applyAlignment="1" applyProtection="1">
      <alignment vertical="center" wrapText="1" readingOrder="1"/>
    </xf>
    <xf numFmtId="0" fontId="12" fillId="3" borderId="0" xfId="0" applyFont="1" applyFill="1" applyBorder="1" applyAlignment="1" applyProtection="1"/>
    <xf numFmtId="0" fontId="4" fillId="0" borderId="0" xfId="0" applyFont="1" applyFill="1" applyBorder="1" applyAlignment="1" applyProtection="1">
      <alignment wrapText="1"/>
    </xf>
    <xf numFmtId="0" fontId="0" fillId="0" borderId="0" xfId="0" applyFont="1" applyBorder="1" applyAlignment="1" applyProtection="1"/>
    <xf numFmtId="0" fontId="0" fillId="0" borderId="0" xfId="0" applyAlignment="1" applyProtection="1"/>
    <xf numFmtId="0" fontId="0" fillId="0" borderId="0" xfId="0" applyAlignment="1" applyProtection="1">
      <alignment vertical="top" wrapText="1"/>
    </xf>
    <xf numFmtId="1" fontId="17" fillId="0" borderId="5" xfId="0" applyNumberFormat="1" applyFont="1" applyFill="1" applyBorder="1" applyAlignment="1" applyProtection="1">
      <alignment horizontal="center" vertical="center" wrapText="1"/>
    </xf>
    <xf numFmtId="0" fontId="11" fillId="0" borderId="0" xfId="0" applyFont="1" applyFill="1" applyBorder="1" applyAlignment="1" applyProtection="1">
      <alignment vertical="center"/>
    </xf>
    <xf numFmtId="1" fontId="13" fillId="0" borderId="0" xfId="0" applyNumberFormat="1" applyFont="1" applyFill="1" applyBorder="1" applyAlignment="1" applyProtection="1">
      <alignment horizontal="center" vertical="center" wrapText="1"/>
    </xf>
    <xf numFmtId="165" fontId="13" fillId="0" borderId="0" xfId="1" applyFont="1" applyFill="1" applyBorder="1" applyAlignment="1" applyProtection="1">
      <alignment vertical="center" wrapText="1" readingOrder="1"/>
    </xf>
    <xf numFmtId="0" fontId="11" fillId="0" borderId="0" xfId="0" applyFont="1" applyFill="1" applyAlignment="1" applyProtection="1">
      <alignment vertical="center" wrapText="1"/>
    </xf>
    <xf numFmtId="0" fontId="0" fillId="0" borderId="0" xfId="0" applyFill="1" applyAlignment="1" applyProtection="1">
      <alignment vertical="center" wrapText="1"/>
    </xf>
    <xf numFmtId="0" fontId="0" fillId="0" borderId="0" xfId="0" applyFill="1" applyAlignment="1" applyProtection="1">
      <alignment wrapText="1"/>
    </xf>
    <xf numFmtId="0" fontId="0" fillId="5" borderId="0" xfId="0" applyFont="1" applyFill="1" applyBorder="1" applyAlignment="1" applyProtection="1"/>
    <xf numFmtId="0" fontId="0" fillId="5" borderId="0" xfId="0" applyFont="1" applyFill="1" applyBorder="1" applyAlignment="1" applyProtection="1">
      <alignment wrapText="1"/>
    </xf>
    <xf numFmtId="0" fontId="0" fillId="5" borderId="0" xfId="0" applyFill="1" applyAlignment="1" applyProtection="1">
      <alignment horizontal="left" vertical="top"/>
    </xf>
    <xf numFmtId="0" fontId="0" fillId="5" borderId="0" xfId="0" applyFont="1" applyFill="1" applyBorder="1" applyProtection="1"/>
    <xf numFmtId="0" fontId="0" fillId="4" borderId="0" xfId="0" applyFont="1" applyFill="1" applyBorder="1" applyProtection="1"/>
    <xf numFmtId="0" fontId="0" fillId="0" borderId="0" xfId="0" applyProtection="1">
      <protection locked="0"/>
    </xf>
    <xf numFmtId="0" fontId="15" fillId="3" borderId="0" xfId="0" applyFont="1" applyFill="1" applyBorder="1" applyAlignment="1" applyProtection="1">
      <alignment vertical="center" readingOrder="1"/>
    </xf>
    <xf numFmtId="0" fontId="15" fillId="7" borderId="0" xfId="0" applyFont="1" applyFill="1" applyBorder="1" applyAlignment="1" applyProtection="1">
      <alignment horizontal="left" vertical="center" readingOrder="1"/>
    </xf>
    <xf numFmtId="166" fontId="15" fillId="7" borderId="0" xfId="0" applyNumberFormat="1" applyFont="1" applyFill="1" applyBorder="1" applyAlignment="1" applyProtection="1">
      <alignment horizontal="left" vertical="center" wrapText="1"/>
    </xf>
    <xf numFmtId="1" fontId="15" fillId="7" borderId="0" xfId="0" applyNumberFormat="1" applyFont="1" applyFill="1" applyBorder="1" applyAlignment="1" applyProtection="1">
      <alignment horizontal="center" vertical="center" wrapText="1"/>
    </xf>
    <xf numFmtId="0" fontId="26" fillId="0" borderId="0" xfId="0" applyFont="1" applyBorder="1" applyProtection="1"/>
    <xf numFmtId="166" fontId="15" fillId="8" borderId="0" xfId="0" applyNumberFormat="1" applyFont="1" applyFill="1" applyBorder="1" applyAlignment="1" applyProtection="1">
      <alignment horizontal="left" vertical="center" wrapText="1"/>
    </xf>
    <xf numFmtId="1" fontId="15" fillId="8" borderId="0" xfId="0" applyNumberFormat="1" applyFont="1" applyFill="1" applyBorder="1" applyAlignment="1" applyProtection="1">
      <alignment horizontal="center" vertical="center" wrapText="1"/>
    </xf>
    <xf numFmtId="164" fontId="0" fillId="0" borderId="0" xfId="0" applyNumberFormat="1" applyBorder="1" applyAlignment="1" applyProtection="1">
      <alignment wrapText="1"/>
    </xf>
    <xf numFmtId="164" fontId="15" fillId="3" borderId="0" xfId="0" applyNumberFormat="1" applyFont="1" applyFill="1" applyBorder="1" applyAlignment="1" applyProtection="1">
      <alignment vertical="center"/>
    </xf>
    <xf numFmtId="164" fontId="17" fillId="0" borderId="4" xfId="1" applyNumberFormat="1" applyFont="1" applyFill="1" applyBorder="1" applyAlignment="1" applyProtection="1">
      <alignment vertical="center" wrapText="1" readingOrder="1"/>
    </xf>
    <xf numFmtId="164" fontId="17" fillId="0" borderId="0" xfId="1" applyNumberFormat="1" applyFont="1" applyFill="1" applyBorder="1" applyAlignment="1" applyProtection="1">
      <alignment vertical="center" wrapText="1" readingOrder="1"/>
    </xf>
    <xf numFmtId="164" fontId="24" fillId="0" borderId="4" xfId="1" applyNumberFormat="1" applyFont="1" applyFill="1" applyBorder="1" applyAlignment="1" applyProtection="1">
      <alignment vertical="center" wrapText="1" readingOrder="1"/>
    </xf>
    <xf numFmtId="164" fontId="15" fillId="3" borderId="0" xfId="0" applyNumberFormat="1" applyFont="1" applyFill="1" applyBorder="1" applyAlignment="1" applyProtection="1">
      <alignment vertical="center" wrapText="1" readingOrder="1"/>
    </xf>
    <xf numFmtId="0" fontId="0" fillId="4" borderId="0" xfId="0" applyFill="1" applyAlignment="1" applyProtection="1">
      <alignment wrapText="1"/>
    </xf>
    <xf numFmtId="0" fontId="0" fillId="4" borderId="0" xfId="0" applyFill="1" applyBorder="1" applyAlignment="1" applyProtection="1"/>
    <xf numFmtId="0" fontId="6" fillId="4" borderId="0" xfId="0" applyFont="1" applyFill="1" applyBorder="1" applyAlignment="1" applyProtection="1">
      <alignment wrapText="1"/>
    </xf>
    <xf numFmtId="0" fontId="11" fillId="0" borderId="5" xfId="1" applyNumberFormat="1" applyFont="1" applyFill="1" applyBorder="1" applyAlignment="1" applyProtection="1">
      <alignment horizontal="center" vertical="center" wrapText="1" readingOrder="1"/>
    </xf>
    <xf numFmtId="0" fontId="11" fillId="0" borderId="0" xfId="1" applyNumberFormat="1" applyFont="1" applyFill="1" applyBorder="1" applyAlignment="1" applyProtection="1">
      <alignment horizontal="center" vertical="center" wrapText="1" readingOrder="1"/>
    </xf>
    <xf numFmtId="0" fontId="25" fillId="0" borderId="5" xfId="1" applyNumberFormat="1" applyFont="1" applyFill="1" applyBorder="1" applyAlignment="1" applyProtection="1">
      <alignment horizontal="center" vertical="center" wrapText="1" readingOrder="1"/>
    </xf>
    <xf numFmtId="167" fontId="11" fillId="9" borderId="3" xfId="0" applyNumberFormat="1" applyFont="1" applyFill="1" applyBorder="1" applyAlignment="1" applyProtection="1">
      <alignment vertical="center" wrapText="1"/>
      <protection locked="0"/>
    </xf>
    <xf numFmtId="164" fontId="11" fillId="9" borderId="4" xfId="0" applyNumberFormat="1" applyFont="1" applyFill="1" applyBorder="1" applyAlignment="1" applyProtection="1">
      <alignment vertical="center" wrapText="1"/>
      <protection locked="0"/>
    </xf>
    <xf numFmtId="0" fontId="11" fillId="9" borderId="4" xfId="0" applyFont="1" applyFill="1" applyBorder="1" applyAlignment="1" applyProtection="1">
      <alignment vertical="center" wrapText="1"/>
      <protection locked="0"/>
    </xf>
    <xf numFmtId="0" fontId="11" fillId="9" borderId="5" xfId="0" applyFont="1" applyFill="1" applyBorder="1" applyAlignment="1" applyProtection="1">
      <alignment vertical="center" wrapText="1"/>
      <protection locked="0"/>
    </xf>
    <xf numFmtId="167" fontId="11" fillId="9" borderId="3" xfId="0" applyNumberFormat="1" applyFont="1" applyFill="1" applyBorder="1" applyAlignment="1" applyProtection="1">
      <alignment vertical="center"/>
      <protection locked="0"/>
    </xf>
    <xf numFmtId="0" fontId="0" fillId="9" borderId="4" xfId="0" applyFont="1" applyFill="1" applyBorder="1" applyAlignment="1" applyProtection="1">
      <alignment vertical="center" wrapText="1"/>
      <protection locked="0"/>
    </xf>
    <xf numFmtId="0" fontId="0" fillId="9" borderId="5" xfId="0" applyFont="1" applyFill="1" applyBorder="1" applyAlignment="1" applyProtection="1">
      <alignment vertical="center" wrapText="1"/>
      <protection locked="0"/>
    </xf>
    <xf numFmtId="164" fontId="11" fillId="9" borderId="4" xfId="0" applyNumberFormat="1" applyFont="1" applyFill="1" applyBorder="1" applyAlignment="1" applyProtection="1">
      <alignment horizontal="right" vertical="center" wrapText="1"/>
      <protection locked="0"/>
    </xf>
    <xf numFmtId="0" fontId="0" fillId="9" borderId="4" xfId="0" applyFont="1" applyFill="1" applyBorder="1" applyAlignment="1" applyProtection="1">
      <alignment horizontal="left" vertical="center" wrapText="1"/>
      <protection locked="0"/>
    </xf>
    <xf numFmtId="0" fontId="0" fillId="9" borderId="5" xfId="0" applyFont="1" applyFill="1" applyBorder="1" applyAlignment="1" applyProtection="1">
      <alignment horizontal="left" vertical="center" wrapText="1"/>
      <protection locked="0"/>
    </xf>
    <xf numFmtId="0" fontId="11" fillId="9" borderId="4" xfId="0" applyNumberFormat="1" applyFont="1" applyFill="1" applyBorder="1" applyAlignment="1" applyProtection="1">
      <alignment horizontal="left" vertical="center" wrapText="1"/>
      <protection locked="0"/>
    </xf>
    <xf numFmtId="0" fontId="27" fillId="3" borderId="0" xfId="0" applyFont="1" applyFill="1" applyBorder="1" applyAlignment="1" applyProtection="1">
      <alignment horizontal="center" vertical="center" readingOrder="1"/>
    </xf>
    <xf numFmtId="167" fontId="11" fillId="9" borderId="7" xfId="0" applyNumberFormat="1" applyFont="1" applyFill="1" applyBorder="1" applyAlignment="1" applyProtection="1">
      <alignment vertical="center" wrapText="1"/>
      <protection locked="0"/>
    </xf>
    <xf numFmtId="164" fontId="11" fillId="9" borderId="8" xfId="0" applyNumberFormat="1" applyFont="1" applyFill="1" applyBorder="1" applyAlignment="1" applyProtection="1">
      <alignment vertical="center" wrapText="1"/>
      <protection locked="0"/>
    </xf>
    <xf numFmtId="0" fontId="11" fillId="9" borderId="8" xfId="0" applyFont="1" applyFill="1" applyBorder="1" applyAlignment="1" applyProtection="1">
      <alignment vertical="center" wrapText="1"/>
      <protection locked="0"/>
    </xf>
    <xf numFmtId="0" fontId="11" fillId="9" borderId="9" xfId="0" applyFont="1" applyFill="1" applyBorder="1" applyAlignment="1" applyProtection="1">
      <alignment vertical="center" wrapText="1"/>
      <protection locked="0"/>
    </xf>
    <xf numFmtId="0" fontId="16" fillId="3" borderId="0" xfId="0" applyFont="1" applyFill="1" applyBorder="1" applyAlignment="1" applyProtection="1">
      <alignment vertical="center"/>
    </xf>
    <xf numFmtId="164" fontId="16" fillId="3" borderId="0" xfId="0" applyNumberFormat="1" applyFont="1" applyFill="1" applyBorder="1" applyAlignment="1" applyProtection="1">
      <alignment vertical="center"/>
    </xf>
    <xf numFmtId="0" fontId="27" fillId="3" borderId="0" xfId="0" applyFont="1" applyFill="1" applyBorder="1" applyAlignment="1" applyProtection="1">
      <alignment horizontal="center" vertical="center" wrapText="1"/>
    </xf>
    <xf numFmtId="166" fontId="27" fillId="7" borderId="0" xfId="0" applyNumberFormat="1" applyFont="1" applyFill="1" applyBorder="1" applyAlignment="1" applyProtection="1">
      <alignment horizontal="center" vertical="center" wrapText="1"/>
    </xf>
    <xf numFmtId="0" fontId="4" fillId="4" borderId="0" xfId="0" applyFont="1" applyFill="1" applyBorder="1" applyAlignment="1" applyProtection="1">
      <alignment wrapText="1"/>
    </xf>
    <xf numFmtId="0" fontId="4" fillId="5" borderId="0" xfId="0" applyFont="1" applyFill="1" applyAlignment="1" applyProtection="1">
      <alignment wrapText="1"/>
    </xf>
    <xf numFmtId="1" fontId="0" fillId="5" borderId="0" xfId="0" applyNumberFormat="1" applyFont="1" applyFill="1" applyBorder="1" applyAlignment="1" applyProtection="1">
      <alignment horizontal="center"/>
    </xf>
    <xf numFmtId="0" fontId="0" fillId="5" borderId="0" xfId="0" applyFont="1" applyFill="1" applyBorder="1" applyAlignment="1" applyProtection="1">
      <alignment horizontal="center"/>
    </xf>
    <xf numFmtId="1" fontId="0" fillId="4" borderId="0" xfId="0" applyNumberFormat="1" applyFont="1" applyFill="1" applyBorder="1" applyAlignment="1" applyProtection="1">
      <alignment horizontal="center"/>
    </xf>
    <xf numFmtId="0" fontId="0" fillId="4" borderId="0" xfId="0" applyFont="1" applyFill="1" applyBorder="1" applyAlignment="1" applyProtection="1">
      <alignment horizontal="center"/>
    </xf>
    <xf numFmtId="0" fontId="4" fillId="4" borderId="0" xfId="0" applyFont="1" applyFill="1" applyAlignment="1" applyProtection="1"/>
    <xf numFmtId="0" fontId="4" fillId="4" borderId="0" xfId="0" applyFont="1" applyFill="1" applyAlignment="1" applyProtection="1">
      <alignment wrapText="1"/>
    </xf>
    <xf numFmtId="2" fontId="0" fillId="4" borderId="0" xfId="0" applyNumberFormat="1" applyFont="1" applyFill="1" applyAlignment="1" applyProtection="1">
      <alignment vertical="top"/>
    </xf>
    <xf numFmtId="0" fontId="4" fillId="5" borderId="0" xfId="0" applyFont="1" applyFill="1" applyBorder="1" applyAlignment="1" applyProtection="1">
      <alignment wrapText="1"/>
    </xf>
    <xf numFmtId="0" fontId="0" fillId="4" borderId="0" xfId="0" applyFont="1" applyFill="1" applyAlignment="1" applyProtection="1">
      <alignment horizontal="left" vertical="top" wrapText="1"/>
    </xf>
    <xf numFmtId="0" fontId="0" fillId="5" borderId="0" xfId="0" applyFont="1" applyFill="1" applyAlignment="1" applyProtection="1">
      <alignment horizontal="left" vertical="top" wrapText="1"/>
    </xf>
    <xf numFmtId="0" fontId="4" fillId="5" borderId="0" xfId="0" applyFont="1" applyFill="1" applyAlignment="1" applyProtection="1">
      <alignment horizontal="center" vertical="top"/>
    </xf>
    <xf numFmtId="1" fontId="4" fillId="5" borderId="0" xfId="0" applyNumberFormat="1" applyFont="1" applyFill="1" applyBorder="1" applyAlignment="1" applyProtection="1">
      <alignment horizontal="center"/>
    </xf>
    <xf numFmtId="0" fontId="4" fillId="4" borderId="0" xfId="0" applyFont="1" applyFill="1" applyBorder="1" applyAlignment="1" applyProtection="1">
      <alignment horizontal="center" wrapText="1"/>
    </xf>
    <xf numFmtId="0" fontId="4" fillId="5" borderId="0" xfId="0" applyFont="1" applyFill="1" applyAlignment="1" applyProtection="1">
      <alignment horizontal="center" wrapText="1"/>
    </xf>
    <xf numFmtId="0" fontId="14" fillId="3" borderId="0" xfId="0" applyFont="1" applyFill="1" applyBorder="1" applyAlignment="1" applyProtection="1">
      <alignment vertical="center" wrapText="1" readingOrder="1"/>
    </xf>
    <xf numFmtId="165" fontId="14" fillId="3" borderId="0" xfId="1" applyFont="1" applyFill="1" applyBorder="1" applyAlignment="1" applyProtection="1">
      <alignment horizontal="center" vertical="center" wrapText="1" readingOrder="1"/>
    </xf>
    <xf numFmtId="165" fontId="14" fillId="0" borderId="0" xfId="1" applyFont="1" applyFill="1" applyBorder="1" applyAlignment="1" applyProtection="1">
      <alignment horizontal="center" vertical="center" wrapText="1" readingOrder="1"/>
    </xf>
    <xf numFmtId="0" fontId="14" fillId="7" borderId="0" xfId="0" applyFont="1" applyFill="1" applyBorder="1" applyAlignment="1" applyProtection="1">
      <alignment vertical="center" wrapText="1" readingOrder="1"/>
    </xf>
    <xf numFmtId="165" fontId="14" fillId="7" borderId="0" xfId="1" applyFont="1" applyFill="1" applyBorder="1" applyAlignment="1" applyProtection="1">
      <alignment horizontal="center" vertical="center" wrapText="1" readingOrder="1"/>
    </xf>
    <xf numFmtId="0" fontId="16" fillId="0" borderId="0" xfId="0" applyFont="1" applyFill="1" applyBorder="1" applyAlignment="1" applyProtection="1">
      <alignment wrapText="1"/>
    </xf>
    <xf numFmtId="0" fontId="12" fillId="0" borderId="0" xfId="0" applyFont="1" applyProtection="1"/>
    <xf numFmtId="0" fontId="11" fillId="0" borderId="0" xfId="0" applyFont="1" applyFill="1" applyBorder="1" applyAlignment="1" applyProtection="1">
      <alignment horizontal="center" vertical="center" wrapText="1" readingOrder="1"/>
    </xf>
    <xf numFmtId="0" fontId="10" fillId="9" borderId="2" xfId="0" applyFont="1" applyFill="1" applyBorder="1" applyAlignment="1" applyProtection="1">
      <alignment horizontal="left" vertical="center" wrapText="1" readingOrder="1"/>
      <protection locked="0"/>
    </xf>
    <xf numFmtId="0" fontId="9" fillId="0" borderId="6" xfId="0" applyFont="1" applyBorder="1" applyAlignment="1" applyProtection="1">
      <alignment horizontal="left" vertical="center"/>
    </xf>
    <xf numFmtId="0" fontId="18" fillId="2" borderId="0" xfId="0" applyFont="1" applyFill="1" applyBorder="1" applyAlignment="1" applyProtection="1">
      <alignment horizontal="center" vertical="center"/>
    </xf>
    <xf numFmtId="0" fontId="9" fillId="9" borderId="2" xfId="0" applyFont="1" applyFill="1" applyBorder="1" applyAlignment="1" applyProtection="1">
      <alignment horizontal="left" vertical="center" wrapText="1" readingOrder="1"/>
      <protection locked="0"/>
    </xf>
    <xf numFmtId="167" fontId="10" fillId="9" borderId="2" xfId="0" applyNumberFormat="1" applyFont="1" applyFill="1" applyBorder="1" applyAlignment="1" applyProtection="1">
      <alignment horizontal="left" vertical="center" wrapText="1" readingOrder="1"/>
      <protection locked="0"/>
    </xf>
    <xf numFmtId="167" fontId="9" fillId="0" borderId="2" xfId="0" applyNumberFormat="1" applyFont="1" applyBorder="1" applyAlignment="1" applyProtection="1">
      <alignment horizontal="left" vertical="center" wrapText="1" readingOrder="1"/>
    </xf>
    <xf numFmtId="0" fontId="27" fillId="3" borderId="0"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readingOrder="1"/>
    </xf>
    <xf numFmtId="0" fontId="3" fillId="0" borderId="1" xfId="0" applyFont="1" applyFill="1" applyBorder="1" applyAlignment="1" applyProtection="1">
      <alignment horizontal="center" vertical="center" wrapText="1" readingOrder="1"/>
    </xf>
    <xf numFmtId="0" fontId="3" fillId="0" borderId="0" xfId="0" applyFont="1" applyFill="1" applyBorder="1" applyAlignment="1" applyProtection="1">
      <alignment horizontal="center" vertical="center" wrapText="1" readingOrder="1"/>
    </xf>
    <xf numFmtId="0" fontId="5" fillId="0" borderId="1"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readingOrder="1"/>
    </xf>
    <xf numFmtId="0" fontId="16" fillId="3" borderId="0"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9" fillId="0" borderId="0" xfId="0" applyFont="1" applyBorder="1" applyAlignment="1" applyProtection="1">
      <alignment horizontal="center" vertical="center" wrapText="1"/>
    </xf>
    <xf numFmtId="0" fontId="7" fillId="0" borderId="0" xfId="0" applyFont="1" applyBorder="1" applyAlignment="1" applyProtection="1">
      <alignment horizontal="center" vertical="center" wrapText="1"/>
    </xf>
    <xf numFmtId="0" fontId="7" fillId="0" borderId="0" xfId="0" applyFont="1" applyBorder="1" applyAlignment="1" applyProtection="1">
      <alignment horizontal="center" vertical="center"/>
    </xf>
    <xf numFmtId="0" fontId="27" fillId="7" borderId="0" xfId="0" applyFont="1" applyFill="1" applyBorder="1" applyAlignment="1" applyProtection="1">
      <alignment horizontal="center" vertical="center" wrapText="1"/>
    </xf>
  </cellXfs>
  <cellStyles count="2">
    <cellStyle name="Currency" xfId="1" builtinId="4"/>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FF00"/>
      <color rgb="FFFF9900"/>
      <color rgb="FF006600"/>
      <color rgb="FF008000"/>
      <color rgb="FF99FF99"/>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K76"/>
  <sheetViews>
    <sheetView tabSelected="1" topLeftCell="A4" zoomScaleNormal="100" workbookViewId="0">
      <selection activeCell="B6" sqref="B6:F6"/>
    </sheetView>
  </sheetViews>
  <sheetFormatPr defaultColWidth="0" defaultRowHeight="12.75" zeroHeight="1" x14ac:dyDescent="0.2"/>
  <cols>
    <col min="1" max="1" width="35.7109375" style="17" customWidth="1"/>
    <col min="2" max="2" width="21.5703125" style="17" customWidth="1"/>
    <col min="3" max="3" width="33.5703125" style="17" customWidth="1"/>
    <col min="4" max="4" width="4.42578125" style="17" customWidth="1"/>
    <col min="5" max="5" width="29" style="17" customWidth="1"/>
    <col min="6" max="6" width="19" style="17" customWidth="1"/>
    <col min="7" max="7" width="42" style="17" customWidth="1"/>
    <col min="8" max="11" width="9.140625" style="17" hidden="1" customWidth="1"/>
    <col min="12" max="16384" width="9.140625" style="17" hidden="1"/>
  </cols>
  <sheetData>
    <row r="1" spans="1:11" ht="26.25" customHeight="1" x14ac:dyDescent="0.2">
      <c r="A1" s="136" t="s">
        <v>64</v>
      </c>
      <c r="B1" s="136"/>
      <c r="C1" s="136"/>
      <c r="D1" s="136"/>
      <c r="E1" s="136"/>
      <c r="F1" s="136"/>
      <c r="G1" s="48"/>
      <c r="H1" s="48"/>
      <c r="I1" s="48"/>
      <c r="J1" s="48"/>
      <c r="K1" s="48"/>
    </row>
    <row r="2" spans="1:11" ht="21" customHeight="1" x14ac:dyDescent="0.2">
      <c r="A2" s="4" t="s">
        <v>2</v>
      </c>
      <c r="B2" s="137" t="s">
        <v>119</v>
      </c>
      <c r="C2" s="137"/>
      <c r="D2" s="137"/>
      <c r="E2" s="137"/>
      <c r="F2" s="137"/>
      <c r="G2" s="48"/>
      <c r="H2" s="48"/>
      <c r="I2" s="48"/>
      <c r="J2" s="48"/>
      <c r="K2" s="48"/>
    </row>
    <row r="3" spans="1:11" ht="21" customHeight="1" x14ac:dyDescent="0.2">
      <c r="A3" s="4" t="s">
        <v>65</v>
      </c>
      <c r="B3" s="137" t="s">
        <v>120</v>
      </c>
      <c r="C3" s="137"/>
      <c r="D3" s="137"/>
      <c r="E3" s="137"/>
      <c r="F3" s="137"/>
      <c r="G3" s="48"/>
      <c r="H3" s="48"/>
      <c r="I3" s="48"/>
      <c r="J3" s="48"/>
      <c r="K3" s="48"/>
    </row>
    <row r="4" spans="1:11" ht="21" customHeight="1" x14ac:dyDescent="0.2">
      <c r="A4" s="4" t="s">
        <v>48</v>
      </c>
      <c r="B4" s="138">
        <v>43282</v>
      </c>
      <c r="C4" s="138"/>
      <c r="D4" s="138"/>
      <c r="E4" s="138"/>
      <c r="F4" s="138"/>
      <c r="G4" s="48"/>
      <c r="H4" s="48"/>
      <c r="I4" s="48"/>
      <c r="J4" s="48"/>
      <c r="K4" s="48"/>
    </row>
    <row r="5" spans="1:11" ht="21" customHeight="1" x14ac:dyDescent="0.2">
      <c r="A5" s="4" t="s">
        <v>49</v>
      </c>
      <c r="B5" s="138">
        <v>43646</v>
      </c>
      <c r="C5" s="138"/>
      <c r="D5" s="138"/>
      <c r="E5" s="138"/>
      <c r="F5" s="138"/>
      <c r="G5" s="48"/>
      <c r="H5" s="48"/>
      <c r="I5" s="48"/>
      <c r="J5" s="48"/>
      <c r="K5" s="48"/>
    </row>
    <row r="6" spans="1:11" ht="21" customHeight="1" x14ac:dyDescent="0.2">
      <c r="A6" s="4" t="s">
        <v>69</v>
      </c>
      <c r="B6" s="135" t="str">
        <f>IF(AND(Travel!B7&lt;&gt;A30,Hospitality!B7&lt;&gt;A30,'All other expenses'!B7&lt;&gt;A30,'Gifts and benefits'!B7&lt;&gt;A30),A31,IF(AND(Travel!B7=A30,Hospitality!B7=A30,'All other expenses'!B7=A30,'Gifts and benefits'!B7=A30),A33,A32))</f>
        <v>Data and totals checked on all sheets</v>
      </c>
      <c r="C6" s="135"/>
      <c r="D6" s="135"/>
      <c r="E6" s="135"/>
      <c r="F6" s="135"/>
      <c r="G6" s="36"/>
      <c r="H6" s="48"/>
      <c r="I6" s="48"/>
      <c r="J6" s="48"/>
      <c r="K6" s="48"/>
    </row>
    <row r="7" spans="1:11" ht="21" customHeight="1" x14ac:dyDescent="0.2">
      <c r="A7" s="4" t="s">
        <v>86</v>
      </c>
      <c r="B7" s="134" t="s">
        <v>38</v>
      </c>
      <c r="C7" s="134"/>
      <c r="D7" s="134"/>
      <c r="E7" s="134"/>
      <c r="F7" s="134"/>
      <c r="G7" s="36"/>
      <c r="H7" s="48"/>
      <c r="I7" s="48"/>
      <c r="J7" s="48"/>
      <c r="K7" s="48"/>
    </row>
    <row r="8" spans="1:11" ht="21" customHeight="1" x14ac:dyDescent="0.2">
      <c r="A8" s="4" t="s">
        <v>66</v>
      </c>
      <c r="B8" s="134" t="s">
        <v>180</v>
      </c>
      <c r="C8" s="134"/>
      <c r="D8" s="134"/>
      <c r="E8" s="134"/>
      <c r="F8" s="134"/>
      <c r="G8" s="36"/>
      <c r="H8" s="48"/>
      <c r="I8" s="48"/>
      <c r="J8" s="48"/>
      <c r="K8" s="48"/>
    </row>
    <row r="9" spans="1:11" ht="66.75" customHeight="1" x14ac:dyDescent="0.2">
      <c r="A9" s="133" t="s">
        <v>82</v>
      </c>
      <c r="B9" s="133"/>
      <c r="C9" s="133"/>
      <c r="D9" s="133"/>
      <c r="E9" s="133"/>
      <c r="F9" s="133"/>
      <c r="G9" s="36"/>
      <c r="H9" s="48"/>
      <c r="I9" s="48"/>
      <c r="J9" s="48"/>
      <c r="K9" s="48"/>
    </row>
    <row r="10" spans="1:11" s="132" customFormat="1" ht="36" customHeight="1" x14ac:dyDescent="0.2">
      <c r="A10" s="126" t="s">
        <v>32</v>
      </c>
      <c r="B10" s="127" t="s">
        <v>15</v>
      </c>
      <c r="C10" s="127" t="s">
        <v>40</v>
      </c>
      <c r="D10" s="128"/>
      <c r="E10" s="129" t="s">
        <v>31</v>
      </c>
      <c r="F10" s="130" t="s">
        <v>43</v>
      </c>
      <c r="G10" s="131"/>
      <c r="H10" s="131"/>
      <c r="I10" s="131"/>
      <c r="J10" s="131"/>
      <c r="K10" s="131"/>
    </row>
    <row r="11" spans="1:11" ht="27.75" customHeight="1" x14ac:dyDescent="0.2">
      <c r="A11" s="11" t="s">
        <v>53</v>
      </c>
      <c r="B11" s="80">
        <f>B15+B16+B17</f>
        <v>6778.7</v>
      </c>
      <c r="C11" s="87" t="str">
        <f>IF(Travel!B6="",A34,Travel!B6)</f>
        <v>Figures exclude GST</v>
      </c>
      <c r="D11" s="8"/>
      <c r="E11" s="11" t="s">
        <v>61</v>
      </c>
      <c r="F11" s="58">
        <f>'Gifts and benefits'!C25</f>
        <v>0</v>
      </c>
      <c r="G11" s="49"/>
      <c r="H11" s="49"/>
      <c r="I11" s="49"/>
      <c r="J11" s="49"/>
      <c r="K11" s="49"/>
    </row>
    <row r="12" spans="1:11" ht="27.75" customHeight="1" x14ac:dyDescent="0.2">
      <c r="A12" s="11" t="s">
        <v>9</v>
      </c>
      <c r="B12" s="80">
        <f>Hospitality!B25</f>
        <v>135.30000000000001</v>
      </c>
      <c r="C12" s="87" t="str">
        <f>IF(Hospitality!B6="",A34,Hospitality!B6)</f>
        <v>Figures exclude GST</v>
      </c>
      <c r="D12" s="8"/>
      <c r="E12" s="11" t="s">
        <v>62</v>
      </c>
      <c r="F12" s="58">
        <f>'Gifts and benefits'!C26</f>
        <v>0</v>
      </c>
      <c r="G12" s="49"/>
      <c r="H12" s="49"/>
      <c r="I12" s="49"/>
      <c r="J12" s="49"/>
      <c r="K12" s="49"/>
    </row>
    <row r="13" spans="1:11" ht="27.75" customHeight="1" x14ac:dyDescent="0.2">
      <c r="A13" s="11" t="s">
        <v>14</v>
      </c>
      <c r="B13" s="80">
        <f>'All other expenses'!B25</f>
        <v>0</v>
      </c>
      <c r="C13" s="87" t="str">
        <f>IF('All other expenses'!B6="",A34,'All other expenses'!B6)</f>
        <v>Figures exclude GST</v>
      </c>
      <c r="D13" s="8"/>
      <c r="E13" s="11" t="s">
        <v>63</v>
      </c>
      <c r="F13" s="58">
        <f>'Gifts and benefits'!C27</f>
        <v>0</v>
      </c>
      <c r="G13" s="48"/>
      <c r="H13" s="48"/>
      <c r="I13" s="48"/>
      <c r="J13" s="48"/>
      <c r="K13" s="48"/>
    </row>
    <row r="14" spans="1:11" ht="12.75" customHeight="1" x14ac:dyDescent="0.2">
      <c r="A14" s="10"/>
      <c r="B14" s="81"/>
      <c r="C14" s="88"/>
      <c r="D14" s="59"/>
      <c r="E14" s="8"/>
      <c r="F14" s="60"/>
      <c r="G14" s="28"/>
      <c r="H14" s="28"/>
      <c r="I14" s="28"/>
      <c r="J14" s="28"/>
      <c r="K14" s="28"/>
    </row>
    <row r="15" spans="1:11" ht="27.75" customHeight="1" x14ac:dyDescent="0.2">
      <c r="A15" s="12" t="s">
        <v>29</v>
      </c>
      <c r="B15" s="82">
        <f>Travel!B23</f>
        <v>1224.77</v>
      </c>
      <c r="C15" s="89" t="str">
        <f>C11</f>
        <v>Figures exclude GST</v>
      </c>
      <c r="D15" s="8"/>
      <c r="E15" s="8"/>
      <c r="F15" s="60"/>
      <c r="G15" s="48"/>
      <c r="H15" s="48"/>
      <c r="I15" s="48"/>
      <c r="J15" s="48"/>
      <c r="K15" s="48"/>
    </row>
    <row r="16" spans="1:11" ht="27.75" customHeight="1" x14ac:dyDescent="0.2">
      <c r="A16" s="12" t="s">
        <v>57</v>
      </c>
      <c r="B16" s="82">
        <f>Travel!B62</f>
        <v>5402.38</v>
      </c>
      <c r="C16" s="89" t="str">
        <f>C11</f>
        <v>Figures exclude GST</v>
      </c>
      <c r="D16" s="61"/>
      <c r="E16" s="8"/>
      <c r="F16" s="62"/>
      <c r="G16" s="48"/>
      <c r="H16" s="48"/>
      <c r="I16" s="48"/>
      <c r="J16" s="48"/>
      <c r="K16" s="48"/>
    </row>
    <row r="17" spans="1:11" ht="27.75" customHeight="1" x14ac:dyDescent="0.2">
      <c r="A17" s="12" t="s">
        <v>30</v>
      </c>
      <c r="B17" s="82">
        <f>Travel!B86</f>
        <v>151.54999999999998</v>
      </c>
      <c r="C17" s="89" t="str">
        <f>C11</f>
        <v>Figures exclude GST</v>
      </c>
      <c r="D17" s="8"/>
      <c r="E17" s="8"/>
      <c r="F17" s="62"/>
      <c r="G17" s="48"/>
      <c r="H17" s="48"/>
      <c r="I17" s="48"/>
      <c r="J17" s="48"/>
      <c r="K17" s="48"/>
    </row>
    <row r="18" spans="1:11" ht="27.75" customHeight="1" x14ac:dyDescent="0.2">
      <c r="A18" s="29"/>
      <c r="B18" s="24"/>
      <c r="C18" s="29"/>
      <c r="D18" s="7"/>
      <c r="E18" s="7"/>
      <c r="F18" s="63"/>
      <c r="G18" s="64"/>
      <c r="H18" s="64"/>
      <c r="I18" s="64"/>
      <c r="J18" s="64"/>
      <c r="K18" s="64"/>
    </row>
    <row r="19" spans="1:11" x14ac:dyDescent="0.2">
      <c r="A19" s="54" t="s">
        <v>7</v>
      </c>
      <c r="B19" s="27"/>
      <c r="C19" s="28"/>
      <c r="D19" s="29"/>
      <c r="E19" s="29"/>
      <c r="F19" s="29"/>
      <c r="G19" s="29"/>
      <c r="H19" s="29"/>
      <c r="I19" s="29"/>
      <c r="J19" s="29"/>
      <c r="K19" s="29"/>
    </row>
    <row r="20" spans="1:11" x14ac:dyDescent="0.2">
      <c r="A20" s="25" t="s">
        <v>8</v>
      </c>
      <c r="B20" s="55"/>
      <c r="C20" s="55"/>
      <c r="D20" s="28"/>
      <c r="E20" s="28"/>
      <c r="F20" s="28"/>
      <c r="G20" s="29"/>
      <c r="H20" s="29"/>
      <c r="I20" s="29"/>
      <c r="J20" s="29"/>
      <c r="K20" s="29"/>
    </row>
    <row r="21" spans="1:11" ht="12.6" customHeight="1" x14ac:dyDescent="0.2">
      <c r="A21" s="25" t="s">
        <v>41</v>
      </c>
      <c r="B21" s="55"/>
      <c r="C21" s="55"/>
      <c r="D21" s="22"/>
      <c r="E21" s="29"/>
      <c r="F21" s="29"/>
      <c r="G21" s="29"/>
      <c r="H21" s="29"/>
      <c r="I21" s="29"/>
      <c r="J21" s="29"/>
      <c r="K21" s="29"/>
    </row>
    <row r="22" spans="1:11" ht="12.6" customHeight="1" x14ac:dyDescent="0.2">
      <c r="A22" s="25" t="s">
        <v>50</v>
      </c>
      <c r="B22" s="55"/>
      <c r="C22" s="55"/>
      <c r="D22" s="22"/>
      <c r="E22" s="29"/>
      <c r="F22" s="29"/>
      <c r="G22" s="29"/>
      <c r="H22" s="29"/>
      <c r="I22" s="29"/>
      <c r="J22" s="29"/>
      <c r="K22" s="29"/>
    </row>
    <row r="23" spans="1:11" ht="12.6" customHeight="1" x14ac:dyDescent="0.2">
      <c r="A23" s="25" t="s">
        <v>67</v>
      </c>
      <c r="B23" s="55"/>
      <c r="C23" s="55"/>
      <c r="D23" s="22"/>
      <c r="E23" s="29"/>
      <c r="F23" s="29"/>
      <c r="G23" s="29"/>
      <c r="H23" s="29"/>
      <c r="I23" s="29"/>
      <c r="J23" s="29"/>
      <c r="K23" s="29"/>
    </row>
    <row r="24" spans="1:11" x14ac:dyDescent="0.2">
      <c r="A24" s="42"/>
      <c r="B24" s="29"/>
      <c r="C24" s="29"/>
      <c r="D24" s="29"/>
      <c r="E24" s="29"/>
      <c r="F24" s="48"/>
      <c r="G24" s="48"/>
      <c r="H24" s="48"/>
      <c r="I24" s="48"/>
      <c r="J24" s="48"/>
      <c r="K24" s="48"/>
    </row>
    <row r="25" spans="1:11" hidden="1" x14ac:dyDescent="0.2">
      <c r="A25" s="15" t="s">
        <v>94</v>
      </c>
      <c r="B25" s="16"/>
      <c r="C25" s="16"/>
      <c r="D25" s="16"/>
      <c r="E25" s="16"/>
      <c r="F25" s="16"/>
      <c r="G25" s="48"/>
      <c r="H25" s="48"/>
      <c r="I25" s="48"/>
      <c r="J25" s="48"/>
      <c r="K25" s="48"/>
    </row>
    <row r="26" spans="1:11" ht="12.75" hidden="1" customHeight="1" x14ac:dyDescent="0.2">
      <c r="A26" s="14" t="s">
        <v>108</v>
      </c>
      <c r="B26" s="6"/>
      <c r="C26" s="6"/>
      <c r="D26" s="14"/>
      <c r="E26" s="14"/>
      <c r="F26" s="14"/>
      <c r="G26" s="48"/>
      <c r="H26" s="48"/>
      <c r="I26" s="48"/>
      <c r="J26" s="48"/>
      <c r="K26" s="48"/>
    </row>
    <row r="27" spans="1:11" hidden="1" x14ac:dyDescent="0.2">
      <c r="A27" s="13" t="s">
        <v>39</v>
      </c>
      <c r="B27" s="13"/>
      <c r="C27" s="13"/>
      <c r="D27" s="13"/>
      <c r="E27" s="13"/>
      <c r="F27" s="13"/>
      <c r="G27" s="48"/>
      <c r="H27" s="48"/>
      <c r="I27" s="48"/>
      <c r="J27" s="48"/>
      <c r="K27" s="48"/>
    </row>
    <row r="28" spans="1:11" hidden="1" x14ac:dyDescent="0.2">
      <c r="A28" s="13" t="s">
        <v>12</v>
      </c>
      <c r="B28" s="13"/>
      <c r="C28" s="13"/>
      <c r="D28" s="13"/>
      <c r="E28" s="13"/>
      <c r="F28" s="13"/>
      <c r="G28" s="48"/>
      <c r="H28" s="48"/>
      <c r="I28" s="48"/>
      <c r="J28" s="48"/>
      <c r="K28" s="48"/>
    </row>
    <row r="29" spans="1:11" hidden="1" x14ac:dyDescent="0.2">
      <c r="A29" s="14" t="s">
        <v>79</v>
      </c>
      <c r="B29" s="14"/>
      <c r="C29" s="14"/>
      <c r="D29" s="14"/>
      <c r="E29" s="14"/>
      <c r="F29" s="14"/>
      <c r="G29" s="48"/>
      <c r="H29" s="48"/>
      <c r="I29" s="48"/>
      <c r="J29" s="48"/>
      <c r="K29" s="48"/>
    </row>
    <row r="30" spans="1:11" hidden="1" x14ac:dyDescent="0.2">
      <c r="A30" s="14" t="s">
        <v>80</v>
      </c>
      <c r="B30" s="14"/>
      <c r="C30" s="14"/>
      <c r="D30" s="14"/>
      <c r="E30" s="14"/>
      <c r="F30" s="14"/>
      <c r="G30" s="48"/>
      <c r="H30" s="48"/>
      <c r="I30" s="48"/>
      <c r="J30" s="48"/>
      <c r="K30" s="48"/>
    </row>
    <row r="31" spans="1:11" hidden="1" x14ac:dyDescent="0.2">
      <c r="A31" s="13" t="s">
        <v>71</v>
      </c>
      <c r="B31" s="13"/>
      <c r="C31" s="13"/>
      <c r="D31" s="13"/>
      <c r="E31" s="13"/>
      <c r="F31" s="13"/>
      <c r="G31" s="48"/>
      <c r="H31" s="48"/>
      <c r="I31" s="48"/>
      <c r="J31" s="48"/>
      <c r="K31" s="48"/>
    </row>
    <row r="32" spans="1:11" hidden="1" x14ac:dyDescent="0.2">
      <c r="A32" s="13" t="s">
        <v>72</v>
      </c>
      <c r="B32" s="13"/>
      <c r="C32" s="13"/>
      <c r="D32" s="13"/>
      <c r="E32" s="13"/>
      <c r="F32" s="13"/>
      <c r="G32" s="48"/>
      <c r="H32" s="48"/>
      <c r="I32" s="48"/>
      <c r="J32" s="48"/>
      <c r="K32" s="48"/>
    </row>
    <row r="33" spans="1:11" hidden="1" x14ac:dyDescent="0.2">
      <c r="A33" s="13" t="s">
        <v>70</v>
      </c>
      <c r="B33" s="13"/>
      <c r="C33" s="13"/>
      <c r="D33" s="13"/>
      <c r="E33" s="13"/>
      <c r="F33" s="13"/>
      <c r="G33" s="48"/>
      <c r="H33" s="48"/>
      <c r="I33" s="48"/>
      <c r="J33" s="48"/>
      <c r="K33" s="48"/>
    </row>
    <row r="34" spans="1:11" hidden="1" x14ac:dyDescent="0.2">
      <c r="A34" s="14" t="s">
        <v>42</v>
      </c>
      <c r="B34" s="14"/>
      <c r="C34" s="14"/>
      <c r="D34" s="14"/>
      <c r="E34" s="14"/>
      <c r="F34" s="14"/>
      <c r="G34" s="48"/>
      <c r="H34" s="48"/>
      <c r="I34" s="48"/>
      <c r="J34" s="48"/>
      <c r="K34" s="48"/>
    </row>
    <row r="35" spans="1:11" hidden="1" x14ac:dyDescent="0.2">
      <c r="A35" s="14" t="s">
        <v>44</v>
      </c>
      <c r="B35" s="14"/>
      <c r="C35" s="14"/>
      <c r="D35" s="14"/>
      <c r="E35" s="14"/>
      <c r="F35" s="14"/>
      <c r="G35" s="48"/>
      <c r="H35" s="48"/>
      <c r="I35" s="48"/>
      <c r="J35" s="48"/>
      <c r="K35" s="48"/>
    </row>
    <row r="36" spans="1:11" hidden="1" x14ac:dyDescent="0.2">
      <c r="A36" s="85" t="s">
        <v>60</v>
      </c>
      <c r="B36" s="84"/>
      <c r="C36" s="84"/>
      <c r="D36" s="84"/>
      <c r="E36" s="84"/>
      <c r="F36" s="84"/>
      <c r="G36" s="48"/>
      <c r="H36" s="48"/>
      <c r="I36" s="48"/>
      <c r="J36" s="48"/>
      <c r="K36" s="48"/>
    </row>
    <row r="37" spans="1:11" hidden="1" x14ac:dyDescent="0.2">
      <c r="A37" s="85" t="s">
        <v>38</v>
      </c>
      <c r="B37" s="84"/>
      <c r="C37" s="84"/>
      <c r="D37" s="84"/>
      <c r="E37" s="84"/>
      <c r="F37" s="84"/>
      <c r="G37" s="48"/>
      <c r="H37" s="48"/>
      <c r="I37" s="48"/>
      <c r="J37" s="48"/>
      <c r="K37" s="48"/>
    </row>
    <row r="38" spans="1:11" hidden="1" x14ac:dyDescent="0.2">
      <c r="A38" s="65" t="s">
        <v>22</v>
      </c>
      <c r="B38" s="5"/>
      <c r="C38" s="5"/>
      <c r="D38" s="5"/>
      <c r="E38" s="5"/>
      <c r="F38" s="5"/>
      <c r="G38" s="48"/>
      <c r="H38" s="48"/>
      <c r="I38" s="48"/>
      <c r="J38" s="48"/>
      <c r="K38" s="48"/>
    </row>
    <row r="39" spans="1:11" hidden="1" x14ac:dyDescent="0.2">
      <c r="A39" s="66" t="s">
        <v>23</v>
      </c>
      <c r="B39" s="5"/>
      <c r="C39" s="5"/>
      <c r="D39" s="5"/>
      <c r="E39" s="5"/>
      <c r="F39" s="5"/>
      <c r="G39" s="48"/>
      <c r="H39" s="48"/>
      <c r="I39" s="48"/>
      <c r="J39" s="48"/>
      <c r="K39" s="48"/>
    </row>
    <row r="40" spans="1:11" hidden="1" x14ac:dyDescent="0.2">
      <c r="A40" s="66" t="s">
        <v>25</v>
      </c>
      <c r="B40" s="5"/>
      <c r="C40" s="5"/>
      <c r="D40" s="5"/>
      <c r="E40" s="5"/>
      <c r="F40" s="5"/>
      <c r="G40" s="48"/>
      <c r="H40" s="48"/>
      <c r="I40" s="48"/>
      <c r="J40" s="48"/>
      <c r="K40" s="48"/>
    </row>
    <row r="41" spans="1:11" hidden="1" x14ac:dyDescent="0.2">
      <c r="A41" s="66" t="s">
        <v>24</v>
      </c>
      <c r="B41" s="5"/>
      <c r="C41" s="5"/>
      <c r="D41" s="5"/>
      <c r="E41" s="5"/>
      <c r="F41" s="5"/>
      <c r="G41" s="48"/>
      <c r="H41" s="48"/>
      <c r="I41" s="48"/>
      <c r="J41" s="48"/>
      <c r="K41" s="48"/>
    </row>
    <row r="42" spans="1:11" hidden="1" x14ac:dyDescent="0.2">
      <c r="A42" s="66" t="s">
        <v>26</v>
      </c>
      <c r="B42" s="5"/>
      <c r="C42" s="5"/>
      <c r="D42" s="5"/>
      <c r="E42" s="5"/>
      <c r="F42" s="5"/>
      <c r="G42" s="48"/>
      <c r="H42" s="48"/>
      <c r="I42" s="48"/>
      <c r="J42" s="48"/>
      <c r="K42" s="48"/>
    </row>
    <row r="43" spans="1:11" hidden="1" x14ac:dyDescent="0.2">
      <c r="A43" s="66" t="s">
        <v>27</v>
      </c>
      <c r="B43" s="5"/>
      <c r="C43" s="5"/>
      <c r="D43" s="5"/>
      <c r="E43" s="5"/>
      <c r="F43" s="5"/>
      <c r="G43" s="48"/>
      <c r="H43" s="48"/>
      <c r="I43" s="48"/>
      <c r="J43" s="48"/>
      <c r="K43" s="48"/>
    </row>
    <row r="44" spans="1:11" hidden="1" x14ac:dyDescent="0.2">
      <c r="A44" s="86" t="s">
        <v>20</v>
      </c>
      <c r="B44" s="84"/>
      <c r="C44" s="84"/>
      <c r="D44" s="84"/>
      <c r="E44" s="84"/>
      <c r="F44" s="84"/>
      <c r="G44" s="48"/>
      <c r="H44" s="48"/>
      <c r="I44" s="48"/>
      <c r="J44" s="48"/>
      <c r="K44" s="48"/>
    </row>
    <row r="45" spans="1:11" hidden="1" x14ac:dyDescent="0.2">
      <c r="A45" s="84" t="s">
        <v>18</v>
      </c>
      <c r="B45" s="84"/>
      <c r="C45" s="84"/>
      <c r="D45" s="84"/>
      <c r="E45" s="84"/>
      <c r="F45" s="84"/>
      <c r="G45" s="48"/>
      <c r="H45" s="48"/>
      <c r="I45" s="48"/>
      <c r="J45" s="48"/>
      <c r="K45" s="48"/>
    </row>
    <row r="46" spans="1:11" hidden="1" x14ac:dyDescent="0.2">
      <c r="A46" s="67">
        <v>-20000</v>
      </c>
      <c r="B46" s="5"/>
      <c r="C46" s="5"/>
      <c r="D46" s="5"/>
      <c r="E46" s="5"/>
      <c r="F46" s="5"/>
      <c r="G46" s="48"/>
      <c r="H46" s="48"/>
      <c r="I46" s="48"/>
      <c r="J46" s="48"/>
      <c r="K46" s="48"/>
    </row>
    <row r="47" spans="1:11" ht="25.5" hidden="1" x14ac:dyDescent="0.2">
      <c r="A47" s="120" t="s">
        <v>91</v>
      </c>
      <c r="B47" s="84"/>
      <c r="C47" s="84"/>
      <c r="D47" s="84"/>
      <c r="E47" s="84"/>
      <c r="F47" s="84"/>
      <c r="G47" s="48"/>
      <c r="H47" s="48"/>
      <c r="I47" s="48"/>
      <c r="J47" s="48"/>
      <c r="K47" s="48"/>
    </row>
    <row r="48" spans="1:11" ht="25.5" hidden="1" x14ac:dyDescent="0.2">
      <c r="A48" s="120" t="s">
        <v>90</v>
      </c>
      <c r="B48" s="84"/>
      <c r="C48" s="84"/>
      <c r="D48" s="84"/>
      <c r="E48" s="84"/>
      <c r="F48" s="84"/>
      <c r="G48" s="48"/>
      <c r="H48" s="48"/>
      <c r="I48" s="48"/>
      <c r="J48" s="48"/>
      <c r="K48" s="48"/>
    </row>
    <row r="49" spans="1:11" ht="25.5" hidden="1" x14ac:dyDescent="0.2">
      <c r="A49" s="121" t="s">
        <v>92</v>
      </c>
      <c r="B49" s="5"/>
      <c r="C49" s="5"/>
      <c r="D49" s="5"/>
      <c r="E49" s="5"/>
      <c r="F49" s="5"/>
      <c r="G49" s="48"/>
      <c r="H49" s="48"/>
      <c r="I49" s="48"/>
      <c r="J49" s="48"/>
      <c r="K49" s="48"/>
    </row>
    <row r="50" spans="1:11" ht="25.5" hidden="1" x14ac:dyDescent="0.2">
      <c r="A50" s="121" t="s">
        <v>77</v>
      </c>
      <c r="B50" s="5"/>
      <c r="C50" s="5"/>
      <c r="D50" s="5"/>
      <c r="E50" s="5"/>
      <c r="F50" s="5"/>
      <c r="G50" s="48"/>
      <c r="H50" s="48"/>
      <c r="I50" s="48"/>
      <c r="J50" s="48"/>
      <c r="K50" s="48"/>
    </row>
    <row r="51" spans="1:11" ht="38.25" hidden="1" x14ac:dyDescent="0.2">
      <c r="A51" s="121" t="s">
        <v>78</v>
      </c>
      <c r="B51" s="111"/>
      <c r="C51" s="111"/>
      <c r="D51" s="119"/>
      <c r="E51" s="68"/>
      <c r="F51" s="68"/>
      <c r="G51" s="48"/>
      <c r="H51" s="48"/>
      <c r="I51" s="48"/>
      <c r="J51" s="48"/>
      <c r="K51" s="48"/>
    </row>
    <row r="52" spans="1:11" hidden="1" x14ac:dyDescent="0.2">
      <c r="A52" s="116" t="s">
        <v>81</v>
      </c>
      <c r="B52" s="117"/>
      <c r="C52" s="117"/>
      <c r="D52" s="110"/>
      <c r="E52" s="69"/>
      <c r="F52" s="69" t="b">
        <v>1</v>
      </c>
      <c r="G52" s="48"/>
      <c r="H52" s="48"/>
      <c r="I52" s="48"/>
      <c r="J52" s="48"/>
      <c r="K52" s="48"/>
    </row>
    <row r="53" spans="1:11" hidden="1" x14ac:dyDescent="0.2">
      <c r="A53" s="118" t="s">
        <v>93</v>
      </c>
      <c r="B53" s="116"/>
      <c r="C53" s="116"/>
      <c r="D53" s="116"/>
      <c r="E53" s="69"/>
      <c r="F53" s="69" t="b">
        <v>0</v>
      </c>
      <c r="G53" s="48"/>
      <c r="H53" s="48"/>
      <c r="I53" s="48"/>
      <c r="J53" s="48"/>
      <c r="K53" s="48"/>
    </row>
    <row r="54" spans="1:11" hidden="1" x14ac:dyDescent="0.2">
      <c r="A54" s="122"/>
      <c r="B54" s="112">
        <f>COUNT(Travel!B12:B22)</f>
        <v>4</v>
      </c>
      <c r="C54" s="112"/>
      <c r="D54" s="112">
        <f>COUNTIF(Travel!D12:D22,"*")</f>
        <v>4</v>
      </c>
      <c r="E54" s="113"/>
      <c r="F54" s="113" t="b">
        <f>MIN(B54,D54)=MAX(B54,D54)</f>
        <v>1</v>
      </c>
      <c r="G54" s="48"/>
      <c r="H54" s="48"/>
      <c r="I54" s="48"/>
      <c r="J54" s="48"/>
      <c r="K54" s="48"/>
    </row>
    <row r="55" spans="1:11" hidden="1" x14ac:dyDescent="0.2">
      <c r="A55" s="122" t="s">
        <v>76</v>
      </c>
      <c r="B55" s="112">
        <f>COUNT(Travel!B27:B61)</f>
        <v>30</v>
      </c>
      <c r="C55" s="112"/>
      <c r="D55" s="112">
        <f>COUNTIF(Travel!D27:D61,"*")</f>
        <v>30</v>
      </c>
      <c r="E55" s="113"/>
      <c r="F55" s="113" t="b">
        <f>MIN(B55,D55)=MAX(B55,D55)</f>
        <v>1</v>
      </c>
    </row>
    <row r="56" spans="1:11" hidden="1" x14ac:dyDescent="0.2">
      <c r="A56" s="123"/>
      <c r="B56" s="112">
        <f>COUNT(Travel!B66:B85)</f>
        <v>10</v>
      </c>
      <c r="C56" s="112"/>
      <c r="D56" s="112">
        <f>COUNTIF(Travel!D66:D85,"*")</f>
        <v>10</v>
      </c>
      <c r="E56" s="113"/>
      <c r="F56" s="113" t="b">
        <f>MIN(B56,D56)=MAX(B56,D56)</f>
        <v>1</v>
      </c>
    </row>
    <row r="57" spans="1:11" hidden="1" x14ac:dyDescent="0.2">
      <c r="A57" s="124" t="s">
        <v>74</v>
      </c>
      <c r="B57" s="114">
        <f>COUNT(Hospitality!B11:B24)</f>
        <v>3</v>
      </c>
      <c r="C57" s="114"/>
      <c r="D57" s="114">
        <f>COUNTIF(Hospitality!D11:D24,"*")</f>
        <v>3</v>
      </c>
      <c r="E57" s="115"/>
      <c r="F57" s="115" t="b">
        <f>MIN(B57,D57)=MAX(B57,D57)</f>
        <v>1</v>
      </c>
    </row>
    <row r="58" spans="1:11" hidden="1" x14ac:dyDescent="0.2">
      <c r="A58" s="125" t="s">
        <v>75</v>
      </c>
      <c r="B58" s="113">
        <f>COUNT('All other expenses'!B11:B24)</f>
        <v>0</v>
      </c>
      <c r="C58" s="113"/>
      <c r="D58" s="113">
        <f>COUNTIF('All other expenses'!D11:D24,"*")</f>
        <v>0</v>
      </c>
      <c r="E58" s="113"/>
      <c r="F58" s="113" t="b">
        <f>MIN(B58,D58)=MAX(B58,D58)</f>
        <v>1</v>
      </c>
    </row>
    <row r="59" spans="1:11" hidden="1" x14ac:dyDescent="0.2">
      <c r="A59" s="124" t="s">
        <v>73</v>
      </c>
      <c r="B59" s="114">
        <f>COUNTIF('Gifts and benefits'!B11:B24,"*")</f>
        <v>1</v>
      </c>
      <c r="C59" s="114">
        <f>COUNTIF('Gifts and benefits'!C11:C24,"*")</f>
        <v>0</v>
      </c>
      <c r="D59" s="114"/>
      <c r="E59" s="114">
        <f>COUNTA('Gifts and benefits'!E11:E24)</f>
        <v>0</v>
      </c>
      <c r="F59" s="115" t="b">
        <f>MIN(B59,C59,E59)=MAX(B59,C59,E59)</f>
        <v>0</v>
      </c>
    </row>
    <row r="60" spans="1:11" x14ac:dyDescent="0.2"/>
    <row r="61" spans="1:11" hidden="1" x14ac:dyDescent="0.2"/>
    <row r="62" spans="1:11" hidden="1" x14ac:dyDescent="0.2"/>
    <row r="63" spans="1:11" hidden="1" x14ac:dyDescent="0.2"/>
    <row r="64" spans="1:11"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sheetData>
  <sheetProtection sheet="1" formatCells="0" insertRows="0" deleteRows="0"/>
  <mergeCells count="9">
    <mergeCell ref="A9:F9"/>
    <mergeCell ref="B7:F7"/>
    <mergeCell ref="B6:F6"/>
    <mergeCell ref="A1:F1"/>
    <mergeCell ref="B2:F2"/>
    <mergeCell ref="B3:F3"/>
    <mergeCell ref="B4:F4"/>
    <mergeCell ref="B5:F5"/>
    <mergeCell ref="B8:F8"/>
  </mergeCells>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dataValidation allowBlank="1" showInputMessage="1" showErrorMessage="1" prompt="Headings on following tabs will pre populate with what you enter here" sqref="B2:F2"/>
    <dataValidation allowBlank="1" showInputMessage="1" showErrorMessage="1" prompt="Headings on following tabs will pre populate with what you enter here_x000a__x000a_Create a new workbook for a new Chief Executive" sqref="B3:F3"/>
    <dataValidation allowBlank="1" showInputMessage="1" showErrorMessage="1" prompt="Headings on following tabs will pre populate with what you enter here_x000a__x000a_Update if a shorter or different period is covered" sqref="B4:F5"/>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dataValidations>
  <printOptions gridLines="1"/>
  <pageMargins left="0.70866141732283472" right="0.70866141732283472" top="0.74803149606299213" bottom="0.74803149606299213" header="0.31496062992125984" footer="0.31496062992125984"/>
  <pageSetup paperSize="9" scale="92" orientation="landscape" r:id="rId1"/>
  <headerFooter alignWithMargins="0">
    <oddFooter>&amp;LCE Expense Disclosure Workbook 2018&amp;RWorksheet - Summary and sign-off</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M131"/>
  <sheetViews>
    <sheetView topLeftCell="A23" zoomScaleNormal="100" workbookViewId="0">
      <selection activeCell="C53" sqref="C53"/>
    </sheetView>
  </sheetViews>
  <sheetFormatPr defaultColWidth="0" defaultRowHeight="12.75" zeroHeight="1" x14ac:dyDescent="0.2"/>
  <cols>
    <col min="1" max="1" width="35.7109375" style="17" customWidth="1"/>
    <col min="2" max="2" width="14.28515625" style="17" customWidth="1"/>
    <col min="3" max="3" width="71.42578125" style="17" customWidth="1"/>
    <col min="4" max="4" width="50" style="17" customWidth="1"/>
    <col min="5" max="5" width="21.42578125" style="17" customWidth="1"/>
    <col min="6" max="6" width="37.5703125" style="17" customWidth="1"/>
    <col min="7" max="9" width="9.140625" style="17" hidden="1" customWidth="1"/>
    <col min="10" max="13" width="0" style="17" hidden="1" customWidth="1"/>
    <col min="14" max="16384" width="9.140625" style="17" hidden="1"/>
  </cols>
  <sheetData>
    <row r="1" spans="1:6" ht="26.25" customHeight="1" x14ac:dyDescent="0.2">
      <c r="A1" s="136" t="s">
        <v>5</v>
      </c>
      <c r="B1" s="136"/>
      <c r="C1" s="136"/>
      <c r="D1" s="136"/>
      <c r="E1" s="136"/>
      <c r="F1" s="48"/>
    </row>
    <row r="2" spans="1:6" ht="21" customHeight="1" x14ac:dyDescent="0.2">
      <c r="A2" s="4" t="s">
        <v>2</v>
      </c>
      <c r="B2" s="139" t="s">
        <v>119</v>
      </c>
      <c r="C2" s="139"/>
      <c r="D2" s="139"/>
      <c r="E2" s="139"/>
      <c r="F2" s="48"/>
    </row>
    <row r="3" spans="1:6" ht="21" customHeight="1" x14ac:dyDescent="0.2">
      <c r="A3" s="4" t="s">
        <v>3</v>
      </c>
      <c r="B3" s="139" t="s">
        <v>120</v>
      </c>
      <c r="C3" s="139"/>
      <c r="D3" s="139"/>
      <c r="E3" s="139"/>
      <c r="F3" s="48"/>
    </row>
    <row r="4" spans="1:6" ht="21" customHeight="1" x14ac:dyDescent="0.2">
      <c r="A4" s="4" t="s">
        <v>46</v>
      </c>
      <c r="B4" s="139">
        <f>'Summary and sign-off'!B4:F4</f>
        <v>43282</v>
      </c>
      <c r="C4" s="139"/>
      <c r="D4" s="139"/>
      <c r="E4" s="139"/>
      <c r="F4" s="48"/>
    </row>
    <row r="5" spans="1:6" ht="21" customHeight="1" x14ac:dyDescent="0.2">
      <c r="A5" s="4" t="s">
        <v>47</v>
      </c>
      <c r="B5" s="139">
        <f>'Summary and sign-off'!B5:F5</f>
        <v>43646</v>
      </c>
      <c r="C5" s="139"/>
      <c r="D5" s="139"/>
      <c r="E5" s="139"/>
      <c r="F5" s="48"/>
    </row>
    <row r="6" spans="1:6" ht="21" customHeight="1" x14ac:dyDescent="0.2">
      <c r="A6" s="4" t="s">
        <v>13</v>
      </c>
      <c r="B6" s="134" t="s">
        <v>12</v>
      </c>
      <c r="C6" s="134"/>
      <c r="D6" s="134"/>
      <c r="E6" s="134"/>
      <c r="F6" s="48"/>
    </row>
    <row r="7" spans="1:6" ht="21" customHeight="1" x14ac:dyDescent="0.2">
      <c r="A7" s="4" t="s">
        <v>69</v>
      </c>
      <c r="B7" s="134" t="s">
        <v>80</v>
      </c>
      <c r="C7" s="134"/>
      <c r="D7" s="134"/>
      <c r="E7" s="134"/>
      <c r="F7" s="48"/>
    </row>
    <row r="8" spans="1:6" ht="36" customHeight="1" x14ac:dyDescent="0.2">
      <c r="A8" s="142" t="s">
        <v>4</v>
      </c>
      <c r="B8" s="143"/>
      <c r="C8" s="143"/>
      <c r="D8" s="143"/>
      <c r="E8" s="143"/>
      <c r="F8" s="24"/>
    </row>
    <row r="9" spans="1:6" ht="36" customHeight="1" x14ac:dyDescent="0.2">
      <c r="A9" s="144" t="s">
        <v>95</v>
      </c>
      <c r="B9" s="145"/>
      <c r="C9" s="145"/>
      <c r="D9" s="145"/>
      <c r="E9" s="145"/>
      <c r="F9" s="24"/>
    </row>
    <row r="10" spans="1:6" ht="24.75" customHeight="1" x14ac:dyDescent="0.2">
      <c r="A10" s="141" t="s">
        <v>96</v>
      </c>
      <c r="B10" s="146"/>
      <c r="C10" s="141"/>
      <c r="D10" s="141"/>
      <c r="E10" s="141"/>
      <c r="F10" s="49"/>
    </row>
    <row r="11" spans="1:6" ht="27" customHeight="1" x14ac:dyDescent="0.2">
      <c r="A11" s="37" t="s">
        <v>33</v>
      </c>
      <c r="B11" s="37" t="s">
        <v>97</v>
      </c>
      <c r="C11" s="37" t="s">
        <v>98</v>
      </c>
      <c r="D11" s="37" t="s">
        <v>68</v>
      </c>
      <c r="E11" s="37" t="s">
        <v>45</v>
      </c>
      <c r="F11" s="50"/>
    </row>
    <row r="12" spans="1:6" s="70" customFormat="1" hidden="1" x14ac:dyDescent="0.2">
      <c r="A12" s="94"/>
      <c r="B12" s="91"/>
      <c r="C12" s="92"/>
      <c r="D12" s="92"/>
      <c r="E12" s="93"/>
      <c r="F12" s="1"/>
    </row>
    <row r="13" spans="1:6" s="70" customFormat="1" x14ac:dyDescent="0.2">
      <c r="A13" s="94">
        <v>43629</v>
      </c>
      <c r="B13" s="91">
        <v>75.37</v>
      </c>
      <c r="C13" s="92" t="s">
        <v>145</v>
      </c>
      <c r="D13" s="92" t="s">
        <v>126</v>
      </c>
      <c r="E13" s="93" t="s">
        <v>129</v>
      </c>
      <c r="F13" s="1"/>
    </row>
    <row r="14" spans="1:6" s="70" customFormat="1" x14ac:dyDescent="0.2">
      <c r="A14" s="94">
        <v>43629</v>
      </c>
      <c r="B14" s="91">
        <v>802.46</v>
      </c>
      <c r="C14" s="92" t="s">
        <v>145</v>
      </c>
      <c r="D14" s="92" t="s">
        <v>123</v>
      </c>
      <c r="E14" s="93" t="s">
        <v>138</v>
      </c>
      <c r="F14" s="1"/>
    </row>
    <row r="15" spans="1:6" s="70" customFormat="1" x14ac:dyDescent="0.2">
      <c r="A15" s="94">
        <v>43629</v>
      </c>
      <c r="B15" s="91">
        <v>67.53</v>
      </c>
      <c r="C15" s="92" t="s">
        <v>145</v>
      </c>
      <c r="D15" s="92" t="s">
        <v>126</v>
      </c>
      <c r="E15" s="93" t="s">
        <v>139</v>
      </c>
      <c r="F15" s="1"/>
    </row>
    <row r="16" spans="1:6" s="70" customFormat="1" x14ac:dyDescent="0.2">
      <c r="A16" s="94">
        <v>43630</v>
      </c>
      <c r="B16" s="91">
        <v>279.41000000000003</v>
      </c>
      <c r="C16" s="92" t="s">
        <v>145</v>
      </c>
      <c r="D16" s="92" t="s">
        <v>132</v>
      </c>
      <c r="E16" s="93" t="s">
        <v>139</v>
      </c>
      <c r="F16" s="1"/>
    </row>
    <row r="17" spans="1:6" s="70" customFormat="1" x14ac:dyDescent="0.2">
      <c r="A17" s="94"/>
      <c r="B17" s="91"/>
      <c r="C17" s="92"/>
      <c r="D17" s="92"/>
      <c r="E17" s="93"/>
      <c r="F17" s="1"/>
    </row>
    <row r="18" spans="1:6" s="70" customFormat="1" x14ac:dyDescent="0.2">
      <c r="A18" s="94"/>
      <c r="B18" s="91"/>
      <c r="C18" s="92"/>
      <c r="D18" s="92"/>
      <c r="E18" s="93"/>
      <c r="F18" s="1"/>
    </row>
    <row r="19" spans="1:6" s="70" customFormat="1" ht="12.75" customHeight="1" x14ac:dyDescent="0.2">
      <c r="A19" s="94"/>
      <c r="B19" s="91"/>
      <c r="C19" s="92"/>
      <c r="D19" s="92"/>
      <c r="E19" s="93"/>
      <c r="F19" s="1"/>
    </row>
    <row r="20" spans="1:6" s="70" customFormat="1" x14ac:dyDescent="0.2">
      <c r="A20" s="90"/>
      <c r="B20" s="91"/>
      <c r="C20" s="92"/>
      <c r="D20" s="92"/>
      <c r="E20" s="93"/>
      <c r="F20" s="1"/>
    </row>
    <row r="21" spans="1:6" s="70" customFormat="1" x14ac:dyDescent="0.2">
      <c r="A21" s="90"/>
      <c r="B21" s="91"/>
      <c r="C21" s="92"/>
      <c r="D21" s="92"/>
      <c r="E21" s="93"/>
      <c r="F21" s="1"/>
    </row>
    <row r="22" spans="1:6" s="70" customFormat="1" hidden="1" x14ac:dyDescent="0.2">
      <c r="A22" s="102"/>
      <c r="B22" s="103"/>
      <c r="C22" s="104"/>
      <c r="D22" s="104"/>
      <c r="E22" s="105"/>
      <c r="F22" s="1"/>
    </row>
    <row r="23" spans="1:6" ht="19.5" customHeight="1" x14ac:dyDescent="0.2">
      <c r="A23" s="106" t="s">
        <v>105</v>
      </c>
      <c r="B23" s="107">
        <f>SUM(B12:B22)</f>
        <v>1224.77</v>
      </c>
      <c r="C23" s="108" t="str">
        <f>IF(SUBTOTAL(3,B12:B22)=SUBTOTAL(103,B12:B22),'Summary and sign-off'!$A$47,'Summary and sign-off'!$A$48)</f>
        <v>Check - there are no hidden rows with data</v>
      </c>
      <c r="D23" s="140" t="str">
        <f>IF('Summary and sign-off'!F54='Summary and sign-off'!F53,'Summary and sign-off'!A50,'Summary and sign-off'!A49)</f>
        <v>Check - each entry provides sufficient information</v>
      </c>
      <c r="E23" s="140"/>
      <c r="F23" s="48"/>
    </row>
    <row r="24" spans="1:6" ht="10.5" customHeight="1" x14ac:dyDescent="0.2">
      <c r="A24" s="29"/>
      <c r="B24" s="24"/>
      <c r="C24" s="29"/>
      <c r="D24" s="29"/>
      <c r="E24" s="29"/>
      <c r="F24" s="29"/>
    </row>
    <row r="25" spans="1:6" ht="24.75" customHeight="1" x14ac:dyDescent="0.2">
      <c r="A25" s="141" t="s">
        <v>58</v>
      </c>
      <c r="B25" s="141"/>
      <c r="C25" s="141"/>
      <c r="D25" s="141"/>
      <c r="E25" s="141"/>
      <c r="F25" s="49"/>
    </row>
    <row r="26" spans="1:6" ht="27" customHeight="1" x14ac:dyDescent="0.2">
      <c r="A26" s="37" t="s">
        <v>33</v>
      </c>
      <c r="B26" s="37" t="s">
        <v>15</v>
      </c>
      <c r="C26" s="37" t="s">
        <v>99</v>
      </c>
      <c r="D26" s="37" t="s">
        <v>68</v>
      </c>
      <c r="E26" s="37" t="s">
        <v>45</v>
      </c>
      <c r="F26" s="50"/>
    </row>
    <row r="27" spans="1:6" s="70" customFormat="1" hidden="1" x14ac:dyDescent="0.2">
      <c r="A27" s="94"/>
      <c r="B27" s="91"/>
      <c r="C27" s="92"/>
      <c r="D27" s="92"/>
      <c r="E27" s="93"/>
      <c r="F27" s="1"/>
    </row>
    <row r="28" spans="1:6" s="70" customFormat="1" x14ac:dyDescent="0.2">
      <c r="A28" s="94">
        <v>43293</v>
      </c>
      <c r="B28" s="91">
        <v>345.74</v>
      </c>
      <c r="C28" s="92" t="s">
        <v>144</v>
      </c>
      <c r="D28" s="92" t="s">
        <v>123</v>
      </c>
      <c r="E28" s="93" t="s">
        <v>122</v>
      </c>
      <c r="F28" s="1"/>
    </row>
    <row r="29" spans="1:6" s="70" customFormat="1" x14ac:dyDescent="0.2">
      <c r="A29" s="94">
        <v>43298</v>
      </c>
      <c r="B29" s="91">
        <v>355.25</v>
      </c>
      <c r="C29" s="92" t="s">
        <v>154</v>
      </c>
      <c r="D29" s="92" t="s">
        <v>123</v>
      </c>
      <c r="E29" s="93" t="s">
        <v>122</v>
      </c>
      <c r="F29" s="1"/>
    </row>
    <row r="30" spans="1:6" s="70" customFormat="1" x14ac:dyDescent="0.2">
      <c r="A30" s="94">
        <v>43308</v>
      </c>
      <c r="B30" s="91">
        <v>221.14</v>
      </c>
      <c r="C30" s="92" t="s">
        <v>177</v>
      </c>
      <c r="D30" s="92" t="s">
        <v>123</v>
      </c>
      <c r="E30" s="93" t="s">
        <v>122</v>
      </c>
      <c r="F30" s="1"/>
    </row>
    <row r="31" spans="1:6" s="70" customFormat="1" x14ac:dyDescent="0.2">
      <c r="A31" s="94">
        <v>43325</v>
      </c>
      <c r="B31" s="91">
        <v>181.84</v>
      </c>
      <c r="C31" s="92" t="s">
        <v>169</v>
      </c>
      <c r="D31" s="92" t="s">
        <v>123</v>
      </c>
      <c r="E31" s="93" t="s">
        <v>173</v>
      </c>
      <c r="F31" s="1"/>
    </row>
    <row r="32" spans="1:6" s="70" customFormat="1" x14ac:dyDescent="0.2">
      <c r="A32" s="94">
        <v>43355</v>
      </c>
      <c r="B32" s="91">
        <v>463.03</v>
      </c>
      <c r="C32" s="92" t="s">
        <v>141</v>
      </c>
      <c r="D32" s="92" t="s">
        <v>123</v>
      </c>
      <c r="E32" s="93" t="s">
        <v>124</v>
      </c>
      <c r="F32" s="1"/>
    </row>
    <row r="33" spans="1:6" s="70" customFormat="1" x14ac:dyDescent="0.2">
      <c r="A33" s="94">
        <v>43355</v>
      </c>
      <c r="B33" s="91">
        <v>152.96</v>
      </c>
      <c r="C33" s="92" t="s">
        <v>141</v>
      </c>
      <c r="D33" s="92" t="s">
        <v>132</v>
      </c>
      <c r="E33" s="93" t="s">
        <v>181</v>
      </c>
      <c r="F33" s="1"/>
    </row>
    <row r="34" spans="1:6" s="70" customFormat="1" x14ac:dyDescent="0.2">
      <c r="A34" s="94">
        <v>43356</v>
      </c>
      <c r="B34" s="91">
        <v>243.63</v>
      </c>
      <c r="C34" s="92" t="s">
        <v>147</v>
      </c>
      <c r="D34" s="92" t="s">
        <v>121</v>
      </c>
      <c r="E34" s="93" t="s">
        <v>125</v>
      </c>
      <c r="F34" s="1"/>
    </row>
    <row r="35" spans="1:6" s="70" customFormat="1" x14ac:dyDescent="0.2">
      <c r="A35" s="94">
        <v>43370</v>
      </c>
      <c r="B35" s="91">
        <v>512.75</v>
      </c>
      <c r="C35" s="92" t="s">
        <v>143</v>
      </c>
      <c r="D35" s="92" t="s">
        <v>123</v>
      </c>
      <c r="E35" s="93" t="s">
        <v>174</v>
      </c>
      <c r="F35" s="1"/>
    </row>
    <row r="36" spans="1:6" s="70" customFormat="1" x14ac:dyDescent="0.2">
      <c r="A36" s="94">
        <v>43388</v>
      </c>
      <c r="B36" s="91">
        <v>172.87</v>
      </c>
      <c r="C36" s="92" t="s">
        <v>146</v>
      </c>
      <c r="D36" s="92" t="s">
        <v>123</v>
      </c>
      <c r="E36" s="93" t="s">
        <v>125</v>
      </c>
      <c r="F36" s="1"/>
    </row>
    <row r="37" spans="1:6" s="70" customFormat="1" x14ac:dyDescent="0.2">
      <c r="A37" s="94">
        <v>43388</v>
      </c>
      <c r="B37" s="91">
        <v>71.739999999999995</v>
      </c>
      <c r="C37" s="92" t="s">
        <v>146</v>
      </c>
      <c r="D37" s="92" t="s">
        <v>126</v>
      </c>
      <c r="E37" s="93" t="s">
        <v>129</v>
      </c>
      <c r="F37" s="1"/>
    </row>
    <row r="38" spans="1:6" s="70" customFormat="1" x14ac:dyDescent="0.2">
      <c r="A38" s="94">
        <v>43388</v>
      </c>
      <c r="B38" s="91">
        <v>40.270000000000003</v>
      </c>
      <c r="C38" s="92" t="s">
        <v>146</v>
      </c>
      <c r="D38" s="92" t="s">
        <v>126</v>
      </c>
      <c r="E38" s="93" t="s">
        <v>127</v>
      </c>
      <c r="F38" s="1"/>
    </row>
    <row r="39" spans="1:6" s="70" customFormat="1" x14ac:dyDescent="0.2">
      <c r="A39" s="94">
        <v>43397</v>
      </c>
      <c r="B39" s="91">
        <v>192.18</v>
      </c>
      <c r="C39" s="92" t="s">
        <v>175</v>
      </c>
      <c r="D39" s="92" t="s">
        <v>121</v>
      </c>
      <c r="E39" s="93" t="s">
        <v>125</v>
      </c>
      <c r="F39" s="1"/>
    </row>
    <row r="40" spans="1:6" s="70" customFormat="1" x14ac:dyDescent="0.2">
      <c r="A40" s="94">
        <v>43420</v>
      </c>
      <c r="B40" s="91">
        <v>447.33</v>
      </c>
      <c r="C40" s="92" t="s">
        <v>149</v>
      </c>
      <c r="D40" s="92" t="s">
        <v>123</v>
      </c>
      <c r="E40" s="93" t="s">
        <v>171</v>
      </c>
      <c r="F40" s="1"/>
    </row>
    <row r="41" spans="1:6" s="70" customFormat="1" x14ac:dyDescent="0.2">
      <c r="A41" s="94">
        <v>43420</v>
      </c>
      <c r="B41" s="91">
        <v>83.98</v>
      </c>
      <c r="C41" s="92" t="s">
        <v>149</v>
      </c>
      <c r="D41" s="92" t="s">
        <v>126</v>
      </c>
      <c r="E41" s="93" t="s">
        <v>129</v>
      </c>
      <c r="F41" s="1"/>
    </row>
    <row r="42" spans="1:6" s="70" customFormat="1" x14ac:dyDescent="0.2">
      <c r="A42" s="94">
        <v>43411</v>
      </c>
      <c r="B42" s="91">
        <v>33.1</v>
      </c>
      <c r="C42" s="92" t="s">
        <v>176</v>
      </c>
      <c r="D42" s="92" t="s">
        <v>126</v>
      </c>
      <c r="E42" s="93" t="s">
        <v>127</v>
      </c>
      <c r="F42" s="1"/>
    </row>
    <row r="43" spans="1:6" s="70" customFormat="1" x14ac:dyDescent="0.2">
      <c r="A43" s="94">
        <v>43417</v>
      </c>
      <c r="B43" s="91">
        <v>34.630000000000003</v>
      </c>
      <c r="C43" s="92" t="s">
        <v>147</v>
      </c>
      <c r="D43" s="92" t="s">
        <v>126</v>
      </c>
      <c r="E43" s="93" t="s">
        <v>127</v>
      </c>
      <c r="F43" s="1"/>
    </row>
    <row r="44" spans="1:6" s="70" customFormat="1" x14ac:dyDescent="0.2">
      <c r="A44" s="94">
        <v>43420</v>
      </c>
      <c r="B44" s="91">
        <v>101.76</v>
      </c>
      <c r="C44" s="92" t="s">
        <v>149</v>
      </c>
      <c r="D44" s="92" t="s">
        <v>170</v>
      </c>
      <c r="E44" s="93" t="s">
        <v>148</v>
      </c>
      <c r="F44" s="1"/>
    </row>
    <row r="45" spans="1:6" s="70" customFormat="1" x14ac:dyDescent="0.2">
      <c r="A45" s="94">
        <v>43503</v>
      </c>
      <c r="B45" s="91">
        <v>111.37</v>
      </c>
      <c r="C45" s="92" t="s">
        <v>172</v>
      </c>
      <c r="D45" s="92" t="s">
        <v>130</v>
      </c>
      <c r="E45" s="93" t="s">
        <v>131</v>
      </c>
      <c r="F45" s="1"/>
    </row>
    <row r="46" spans="1:6" s="70" customFormat="1" x14ac:dyDescent="0.2">
      <c r="A46" s="94">
        <v>43503</v>
      </c>
      <c r="B46" s="91">
        <v>183.43</v>
      </c>
      <c r="C46" s="92" t="s">
        <v>172</v>
      </c>
      <c r="D46" s="92" t="s">
        <v>132</v>
      </c>
      <c r="E46" s="93" t="s">
        <v>131</v>
      </c>
      <c r="F46" s="1"/>
    </row>
    <row r="47" spans="1:6" s="70" customFormat="1" x14ac:dyDescent="0.2">
      <c r="A47" s="94">
        <v>43503</v>
      </c>
      <c r="B47" s="91">
        <v>334.19</v>
      </c>
      <c r="C47" s="92" t="s">
        <v>172</v>
      </c>
      <c r="D47" s="92" t="s">
        <v>121</v>
      </c>
      <c r="E47" s="93" t="s">
        <v>133</v>
      </c>
      <c r="F47" s="1"/>
    </row>
    <row r="48" spans="1:6" s="70" customFormat="1" x14ac:dyDescent="0.2">
      <c r="A48" s="94">
        <v>43504</v>
      </c>
      <c r="B48" s="91">
        <v>82.61</v>
      </c>
      <c r="C48" s="92" t="s">
        <v>172</v>
      </c>
      <c r="D48" s="92" t="s">
        <v>128</v>
      </c>
      <c r="E48" s="93" t="s">
        <v>129</v>
      </c>
      <c r="F48" s="1"/>
    </row>
    <row r="49" spans="1:6" s="70" customFormat="1" x14ac:dyDescent="0.2">
      <c r="A49" s="94">
        <v>43557</v>
      </c>
      <c r="B49" s="91">
        <v>246.51</v>
      </c>
      <c r="C49" s="92" t="s">
        <v>150</v>
      </c>
      <c r="D49" s="92" t="s">
        <v>123</v>
      </c>
      <c r="E49" s="93" t="s">
        <v>134</v>
      </c>
      <c r="F49" s="1"/>
    </row>
    <row r="50" spans="1:6" s="70" customFormat="1" x14ac:dyDescent="0.2">
      <c r="A50" s="94">
        <v>43557</v>
      </c>
      <c r="B50" s="91">
        <v>167.35</v>
      </c>
      <c r="C50" s="92" t="s">
        <v>150</v>
      </c>
      <c r="D50" s="92" t="s">
        <v>132</v>
      </c>
      <c r="E50" s="93" t="s">
        <v>135</v>
      </c>
      <c r="F50" s="1"/>
    </row>
    <row r="51" spans="1:6" s="70" customFormat="1" x14ac:dyDescent="0.2">
      <c r="A51" s="94">
        <v>43557</v>
      </c>
      <c r="B51" s="91">
        <v>80.25</v>
      </c>
      <c r="C51" s="92" t="s">
        <v>150</v>
      </c>
      <c r="D51" s="92" t="s">
        <v>126</v>
      </c>
      <c r="E51" s="93" t="s">
        <v>140</v>
      </c>
      <c r="F51" s="1"/>
    </row>
    <row r="52" spans="1:6" s="70" customFormat="1" x14ac:dyDescent="0.2">
      <c r="A52" s="94">
        <v>43558</v>
      </c>
      <c r="B52" s="91">
        <v>49.26</v>
      </c>
      <c r="C52" s="92" t="s">
        <v>150</v>
      </c>
      <c r="D52" s="92" t="s">
        <v>126</v>
      </c>
      <c r="E52" s="93" t="s">
        <v>135</v>
      </c>
      <c r="F52" s="1"/>
    </row>
    <row r="53" spans="1:6" s="70" customFormat="1" x14ac:dyDescent="0.2">
      <c r="A53" s="94">
        <v>43622</v>
      </c>
      <c r="B53" s="91">
        <v>171.32</v>
      </c>
      <c r="C53" s="92" t="s">
        <v>152</v>
      </c>
      <c r="D53" s="92" t="s">
        <v>121</v>
      </c>
      <c r="E53" s="93" t="s">
        <v>136</v>
      </c>
      <c r="F53" s="1"/>
    </row>
    <row r="54" spans="1:6" s="70" customFormat="1" x14ac:dyDescent="0.2">
      <c r="A54" s="94">
        <v>43622</v>
      </c>
      <c r="B54" s="91">
        <v>132.80000000000001</v>
      </c>
      <c r="C54" s="92" t="s">
        <v>152</v>
      </c>
      <c r="D54" s="92" t="s">
        <v>123</v>
      </c>
      <c r="E54" s="93" t="s">
        <v>137</v>
      </c>
      <c r="F54" s="1"/>
    </row>
    <row r="55" spans="1:6" s="70" customFormat="1" x14ac:dyDescent="0.2">
      <c r="A55" s="94">
        <v>43622</v>
      </c>
      <c r="B55" s="91">
        <v>162.13</v>
      </c>
      <c r="C55" s="92" t="s">
        <v>152</v>
      </c>
      <c r="D55" s="92" t="s">
        <v>170</v>
      </c>
      <c r="E55" s="93" t="s">
        <v>136</v>
      </c>
      <c r="F55" s="1"/>
    </row>
    <row r="56" spans="1:6" s="70" customFormat="1" x14ac:dyDescent="0.2">
      <c r="A56" s="94">
        <v>43623</v>
      </c>
      <c r="B56" s="91">
        <v>7.83</v>
      </c>
      <c r="C56" s="92" t="s">
        <v>153</v>
      </c>
      <c r="D56" s="92" t="s">
        <v>128</v>
      </c>
      <c r="E56" s="93" t="s">
        <v>129</v>
      </c>
      <c r="F56" s="1"/>
    </row>
    <row r="57" spans="1:6" s="70" customFormat="1" x14ac:dyDescent="0.2">
      <c r="A57" s="94">
        <v>43641</v>
      </c>
      <c r="B57" s="91">
        <v>19.13</v>
      </c>
      <c r="C57" s="92" t="s">
        <v>165</v>
      </c>
      <c r="D57" s="92" t="s">
        <v>128</v>
      </c>
      <c r="E57" s="93" t="s">
        <v>129</v>
      </c>
      <c r="F57" s="1"/>
    </row>
    <row r="58" spans="1:6" s="70" customFormat="1" x14ac:dyDescent="0.2">
      <c r="A58" s="94"/>
      <c r="B58" s="91"/>
      <c r="C58" s="92"/>
      <c r="D58" s="92"/>
      <c r="E58" s="93"/>
      <c r="F58" s="1"/>
    </row>
    <row r="59" spans="1:6" s="70" customFormat="1" x14ac:dyDescent="0.2">
      <c r="A59" s="94"/>
      <c r="B59" s="91"/>
      <c r="C59" s="92"/>
      <c r="D59" s="92"/>
      <c r="E59" s="93"/>
      <c r="F59" s="1"/>
    </row>
    <row r="60" spans="1:6" s="70" customFormat="1" x14ac:dyDescent="0.2">
      <c r="A60" s="94"/>
      <c r="B60" s="91"/>
      <c r="C60" s="92"/>
      <c r="D60" s="92"/>
      <c r="E60" s="93"/>
      <c r="F60" s="1"/>
    </row>
    <row r="61" spans="1:6" s="70" customFormat="1" hidden="1" x14ac:dyDescent="0.2">
      <c r="A61" s="94"/>
      <c r="B61" s="91"/>
      <c r="C61" s="92"/>
      <c r="D61" s="92"/>
      <c r="E61" s="93"/>
      <c r="F61" s="1"/>
    </row>
    <row r="62" spans="1:6" ht="19.5" customHeight="1" x14ac:dyDescent="0.2">
      <c r="A62" s="106" t="s">
        <v>106</v>
      </c>
      <c r="B62" s="107">
        <f>SUM(B27:B61)</f>
        <v>5402.38</v>
      </c>
      <c r="C62" s="108" t="str">
        <f>IF(SUBTOTAL(3,B27:B61)=SUBTOTAL(103,B27:B61),'Summary and sign-off'!$A$47,'Summary and sign-off'!$A$48)</f>
        <v>Check - there are no hidden rows with data</v>
      </c>
      <c r="D62" s="140" t="str">
        <f>IF('Summary and sign-off'!F55='Summary and sign-off'!F53,'Summary and sign-off'!A50,'Summary and sign-off'!A49)</f>
        <v>Check - each entry provides sufficient information</v>
      </c>
      <c r="E62" s="140"/>
      <c r="F62" s="48"/>
    </row>
    <row r="63" spans="1:6" ht="10.5" customHeight="1" x14ac:dyDescent="0.2">
      <c r="A63" s="29"/>
      <c r="B63" s="24"/>
      <c r="C63" s="29"/>
      <c r="D63" s="29"/>
      <c r="E63" s="29"/>
      <c r="F63" s="29"/>
    </row>
    <row r="64" spans="1:6" ht="24.75" customHeight="1" x14ac:dyDescent="0.2">
      <c r="A64" s="141" t="s">
        <v>28</v>
      </c>
      <c r="B64" s="141"/>
      <c r="C64" s="141"/>
      <c r="D64" s="141"/>
      <c r="E64" s="141"/>
      <c r="F64" s="48"/>
    </row>
    <row r="65" spans="1:6" ht="27" customHeight="1" x14ac:dyDescent="0.2">
      <c r="A65" s="37" t="s">
        <v>33</v>
      </c>
      <c r="B65" s="37" t="s">
        <v>15</v>
      </c>
      <c r="C65" s="37" t="s">
        <v>100</v>
      </c>
      <c r="D65" s="37" t="s">
        <v>55</v>
      </c>
      <c r="E65" s="37" t="s">
        <v>45</v>
      </c>
      <c r="F65" s="51"/>
    </row>
    <row r="66" spans="1:6" s="70" customFormat="1" hidden="1" x14ac:dyDescent="0.2">
      <c r="A66" s="94"/>
      <c r="B66" s="91"/>
      <c r="C66" s="92"/>
      <c r="D66" s="92"/>
      <c r="E66" s="93"/>
      <c r="F66" s="1"/>
    </row>
    <row r="67" spans="1:6" s="70" customFormat="1" x14ac:dyDescent="0.2">
      <c r="A67" s="94"/>
      <c r="B67" s="91"/>
      <c r="C67" s="92"/>
      <c r="D67" s="92"/>
      <c r="E67" s="93"/>
      <c r="F67" s="1"/>
    </row>
    <row r="68" spans="1:6" s="70" customFormat="1" x14ac:dyDescent="0.2">
      <c r="A68" s="94">
        <v>43361</v>
      </c>
      <c r="B68" s="91">
        <v>45.05</v>
      </c>
      <c r="C68" s="92" t="s">
        <v>142</v>
      </c>
      <c r="D68" s="92" t="s">
        <v>126</v>
      </c>
      <c r="E68" s="93" t="s">
        <v>127</v>
      </c>
      <c r="F68" s="1"/>
    </row>
    <row r="69" spans="1:6" s="70" customFormat="1" x14ac:dyDescent="0.2">
      <c r="A69" s="94">
        <v>43360</v>
      </c>
      <c r="B69" s="91">
        <v>6.41</v>
      </c>
      <c r="C69" s="92" t="s">
        <v>161</v>
      </c>
      <c r="D69" s="92" t="s">
        <v>126</v>
      </c>
      <c r="E69" s="93" t="s">
        <v>127</v>
      </c>
      <c r="F69" s="1"/>
    </row>
    <row r="70" spans="1:6" s="70" customFormat="1" x14ac:dyDescent="0.2">
      <c r="A70" s="94">
        <v>43364</v>
      </c>
      <c r="B70" s="91">
        <v>10.96</v>
      </c>
      <c r="C70" s="92" t="s">
        <v>162</v>
      </c>
      <c r="D70" s="92" t="s">
        <v>128</v>
      </c>
      <c r="E70" s="93" t="s">
        <v>129</v>
      </c>
      <c r="F70" s="1"/>
    </row>
    <row r="71" spans="1:6" s="70" customFormat="1" x14ac:dyDescent="0.2">
      <c r="A71" s="94">
        <v>43432</v>
      </c>
      <c r="B71" s="91">
        <v>8.1300000000000008</v>
      </c>
      <c r="C71" s="92" t="s">
        <v>163</v>
      </c>
      <c r="D71" s="92" t="s">
        <v>126</v>
      </c>
      <c r="E71" s="93" t="s">
        <v>127</v>
      </c>
      <c r="F71" s="1"/>
    </row>
    <row r="72" spans="1:6" s="70" customFormat="1" x14ac:dyDescent="0.2">
      <c r="A72" s="94">
        <v>43481</v>
      </c>
      <c r="B72" s="91">
        <v>6.96</v>
      </c>
      <c r="C72" s="92" t="s">
        <v>157</v>
      </c>
      <c r="D72" s="92" t="s">
        <v>128</v>
      </c>
      <c r="E72" s="93" t="s">
        <v>129</v>
      </c>
      <c r="F72" s="1"/>
    </row>
    <row r="73" spans="1:6" s="70" customFormat="1" x14ac:dyDescent="0.2">
      <c r="A73" s="94">
        <v>43515</v>
      </c>
      <c r="B73" s="91">
        <v>9.57</v>
      </c>
      <c r="C73" s="92" t="s">
        <v>147</v>
      </c>
      <c r="D73" s="92" t="s">
        <v>126</v>
      </c>
      <c r="E73" s="93" t="s">
        <v>127</v>
      </c>
      <c r="F73" s="1"/>
    </row>
    <row r="74" spans="1:6" s="70" customFormat="1" x14ac:dyDescent="0.2">
      <c r="A74" s="94">
        <v>43530</v>
      </c>
      <c r="B74" s="91">
        <v>12.53</v>
      </c>
      <c r="C74" s="92" t="s">
        <v>164</v>
      </c>
      <c r="D74" s="92" t="s">
        <v>126</v>
      </c>
      <c r="E74" s="93" t="s">
        <v>127</v>
      </c>
      <c r="F74" s="1"/>
    </row>
    <row r="75" spans="1:6" s="70" customFormat="1" x14ac:dyDescent="0.2">
      <c r="A75" s="94">
        <v>43585</v>
      </c>
      <c r="B75" s="91">
        <v>8.9</v>
      </c>
      <c r="C75" s="92" t="s">
        <v>166</v>
      </c>
      <c r="D75" s="92" t="s">
        <v>126</v>
      </c>
      <c r="E75" s="93" t="s">
        <v>127</v>
      </c>
      <c r="F75" s="1"/>
    </row>
    <row r="76" spans="1:6" s="70" customFormat="1" x14ac:dyDescent="0.2">
      <c r="A76" s="94">
        <v>43606</v>
      </c>
      <c r="B76" s="91">
        <v>34.909999999999997</v>
      </c>
      <c r="C76" s="92" t="s">
        <v>151</v>
      </c>
      <c r="D76" s="92" t="s">
        <v>126</v>
      </c>
      <c r="E76" s="93" t="s">
        <v>127</v>
      </c>
      <c r="F76" s="1"/>
    </row>
    <row r="77" spans="1:6" s="70" customFormat="1" x14ac:dyDescent="0.2">
      <c r="A77" s="94">
        <v>43606</v>
      </c>
      <c r="B77" s="91">
        <v>8.1300000000000008</v>
      </c>
      <c r="C77" s="92" t="s">
        <v>147</v>
      </c>
      <c r="D77" s="92" t="s">
        <v>126</v>
      </c>
      <c r="E77" s="93" t="s">
        <v>127</v>
      </c>
      <c r="F77" s="1"/>
    </row>
    <row r="78" spans="1:6" s="70" customFormat="1" x14ac:dyDescent="0.2">
      <c r="A78" s="94"/>
      <c r="B78" s="91"/>
      <c r="C78" s="92"/>
      <c r="D78" s="92"/>
      <c r="E78" s="93"/>
      <c r="F78" s="1"/>
    </row>
    <row r="79" spans="1:6" s="70" customFormat="1" x14ac:dyDescent="0.2">
      <c r="A79" s="94"/>
      <c r="B79" s="91"/>
      <c r="C79" s="92"/>
      <c r="D79" s="92"/>
      <c r="E79" s="93"/>
      <c r="F79" s="1"/>
    </row>
    <row r="80" spans="1:6" s="70" customFormat="1" x14ac:dyDescent="0.2">
      <c r="A80" s="94"/>
      <c r="B80" s="91"/>
      <c r="C80" s="92"/>
      <c r="D80" s="92"/>
      <c r="E80" s="93"/>
      <c r="F80" s="1"/>
    </row>
    <row r="81" spans="1:6" s="70" customFormat="1" x14ac:dyDescent="0.2">
      <c r="A81" s="94"/>
      <c r="B81" s="91"/>
      <c r="C81" s="92"/>
      <c r="D81" s="92"/>
      <c r="E81" s="93"/>
      <c r="F81" s="1"/>
    </row>
    <row r="82" spans="1:6" s="70" customFormat="1" x14ac:dyDescent="0.2">
      <c r="A82" s="94"/>
      <c r="B82" s="91"/>
      <c r="C82" s="92"/>
      <c r="D82" s="92"/>
      <c r="E82" s="93"/>
      <c r="F82" s="1"/>
    </row>
    <row r="83" spans="1:6" s="70" customFormat="1" x14ac:dyDescent="0.2">
      <c r="A83" s="94"/>
      <c r="B83" s="91"/>
      <c r="C83" s="92"/>
      <c r="D83" s="92"/>
      <c r="E83" s="93"/>
      <c r="F83" s="1"/>
    </row>
    <row r="84" spans="1:6" s="70" customFormat="1" x14ac:dyDescent="0.2">
      <c r="A84" s="94"/>
      <c r="B84" s="91"/>
      <c r="C84" s="92"/>
      <c r="D84" s="92"/>
      <c r="E84" s="93"/>
      <c r="F84" s="1"/>
    </row>
    <row r="85" spans="1:6" s="70" customFormat="1" hidden="1" x14ac:dyDescent="0.2">
      <c r="A85" s="94"/>
      <c r="B85" s="91"/>
      <c r="C85" s="92"/>
      <c r="D85" s="92"/>
      <c r="E85" s="93"/>
      <c r="F85" s="1"/>
    </row>
    <row r="86" spans="1:6" ht="19.5" customHeight="1" x14ac:dyDescent="0.2">
      <c r="A86" s="106" t="s">
        <v>103</v>
      </c>
      <c r="B86" s="107">
        <f>SUM(B66:B85)</f>
        <v>151.54999999999998</v>
      </c>
      <c r="C86" s="108" t="str">
        <f>IF(SUBTOTAL(3,B66:B85)=SUBTOTAL(103,B66:B85),'Summary and sign-off'!$A$47,'Summary and sign-off'!$A$48)</f>
        <v>Check - there are no hidden rows with data</v>
      </c>
      <c r="D86" s="140" t="str">
        <f>IF('Summary and sign-off'!F56='Summary and sign-off'!F53,'Summary and sign-off'!A50,'Summary and sign-off'!A49)</f>
        <v>Check - each entry provides sufficient information</v>
      </c>
      <c r="E86" s="140"/>
      <c r="F86" s="48"/>
    </row>
    <row r="87" spans="1:6" ht="10.5" customHeight="1" x14ac:dyDescent="0.2">
      <c r="A87" s="29"/>
      <c r="B87" s="78"/>
      <c r="C87" s="24"/>
      <c r="D87" s="29"/>
      <c r="E87" s="29"/>
      <c r="F87" s="29"/>
    </row>
    <row r="88" spans="1:6" ht="34.5" customHeight="1" x14ac:dyDescent="0.2">
      <c r="A88" s="52" t="s">
        <v>1</v>
      </c>
      <c r="B88" s="79">
        <f>B23+B62+B86</f>
        <v>6778.7</v>
      </c>
      <c r="C88" s="53"/>
      <c r="D88" s="53"/>
      <c r="E88" s="53"/>
      <c r="F88" s="28"/>
    </row>
    <row r="89" spans="1:6" x14ac:dyDescent="0.2">
      <c r="A89" s="29"/>
      <c r="B89" s="24"/>
      <c r="C89" s="29"/>
      <c r="D89" s="29"/>
      <c r="E89" s="29"/>
      <c r="F89" s="29"/>
    </row>
    <row r="90" spans="1:6" x14ac:dyDescent="0.2">
      <c r="A90" s="54" t="s">
        <v>7</v>
      </c>
      <c r="B90" s="27"/>
      <c r="C90" s="28"/>
      <c r="D90" s="28"/>
      <c r="E90" s="28"/>
      <c r="F90" s="29"/>
    </row>
    <row r="91" spans="1:6" ht="12.6" customHeight="1" x14ac:dyDescent="0.2">
      <c r="A91" s="25" t="s">
        <v>34</v>
      </c>
      <c r="B91" s="55"/>
      <c r="C91" s="55"/>
      <c r="D91" s="34"/>
      <c r="E91" s="34"/>
      <c r="F91" s="29"/>
    </row>
    <row r="92" spans="1:6" ht="12.95" customHeight="1" x14ac:dyDescent="0.2">
      <c r="A92" s="33" t="s">
        <v>107</v>
      </c>
      <c r="B92" s="29"/>
      <c r="C92" s="34"/>
      <c r="D92" s="29"/>
      <c r="E92" s="34"/>
      <c r="F92" s="29"/>
    </row>
    <row r="93" spans="1:6" x14ac:dyDescent="0.2">
      <c r="A93" s="33" t="s">
        <v>102</v>
      </c>
      <c r="B93" s="34"/>
      <c r="C93" s="34"/>
      <c r="D93" s="34"/>
      <c r="E93" s="56"/>
      <c r="F93" s="48"/>
    </row>
    <row r="94" spans="1:6" x14ac:dyDescent="0.2">
      <c r="A94" s="25" t="s">
        <v>108</v>
      </c>
      <c r="B94" s="27"/>
      <c r="C94" s="28"/>
      <c r="D94" s="28"/>
      <c r="E94" s="28"/>
      <c r="F94" s="29"/>
    </row>
    <row r="95" spans="1:6" ht="12.95" customHeight="1" x14ac:dyDescent="0.2">
      <c r="A95" s="33" t="s">
        <v>101</v>
      </c>
      <c r="B95" s="29"/>
      <c r="C95" s="34"/>
      <c r="D95" s="29"/>
      <c r="E95" s="34"/>
      <c r="F95" s="29"/>
    </row>
    <row r="96" spans="1:6" x14ac:dyDescent="0.2">
      <c r="A96" s="33" t="s">
        <v>104</v>
      </c>
      <c r="B96" s="34"/>
      <c r="C96" s="34"/>
      <c r="D96" s="34"/>
      <c r="E96" s="56"/>
      <c r="F96" s="48"/>
    </row>
    <row r="97" spans="1:6" x14ac:dyDescent="0.2">
      <c r="A97" s="38" t="s">
        <v>116</v>
      </c>
      <c r="B97" s="38"/>
      <c r="C97" s="38"/>
      <c r="D97" s="38"/>
      <c r="E97" s="56"/>
      <c r="F97" s="48"/>
    </row>
    <row r="98" spans="1:6" x14ac:dyDescent="0.2">
      <c r="A98" s="42"/>
      <c r="B98" s="29"/>
      <c r="C98" s="29"/>
      <c r="D98" s="29"/>
      <c r="E98" s="48"/>
      <c r="F98" s="48"/>
    </row>
    <row r="99" spans="1:6" hidden="1" x14ac:dyDescent="0.2">
      <c r="A99" s="42"/>
      <c r="B99" s="29"/>
      <c r="C99" s="29"/>
      <c r="D99" s="29"/>
      <c r="E99" s="48"/>
      <c r="F99" s="48"/>
    </row>
    <row r="100" spans="1:6" hidden="1" x14ac:dyDescent="0.2"/>
    <row r="101" spans="1:6" hidden="1" x14ac:dyDescent="0.2"/>
    <row r="102" spans="1:6" hidden="1" x14ac:dyDescent="0.2"/>
    <row r="103" spans="1:6" hidden="1" x14ac:dyDescent="0.2"/>
    <row r="104" spans="1:6" ht="12.75" hidden="1" customHeight="1" x14ac:dyDescent="0.2"/>
    <row r="105" spans="1:6" hidden="1" x14ac:dyDescent="0.2"/>
    <row r="106" spans="1:6" hidden="1" x14ac:dyDescent="0.2"/>
    <row r="107" spans="1:6" hidden="1" x14ac:dyDescent="0.2">
      <c r="A107" s="57"/>
      <c r="B107" s="48"/>
      <c r="C107" s="48"/>
      <c r="D107" s="48"/>
      <c r="E107" s="48"/>
      <c r="F107" s="48"/>
    </row>
    <row r="108" spans="1:6" hidden="1" x14ac:dyDescent="0.2">
      <c r="A108" s="57"/>
      <c r="B108" s="48"/>
      <c r="C108" s="48"/>
      <c r="D108" s="48"/>
      <c r="E108" s="48"/>
      <c r="F108" s="48"/>
    </row>
    <row r="109" spans="1:6" hidden="1" x14ac:dyDescent="0.2">
      <c r="A109" s="57"/>
      <c r="B109" s="48"/>
      <c r="C109" s="48"/>
      <c r="D109" s="48"/>
      <c r="E109" s="48"/>
      <c r="F109" s="48"/>
    </row>
    <row r="110" spans="1:6" hidden="1" x14ac:dyDescent="0.2">
      <c r="A110" s="57"/>
      <c r="B110" s="48"/>
      <c r="C110" s="48"/>
      <c r="D110" s="48"/>
      <c r="E110" s="48"/>
      <c r="F110" s="48"/>
    </row>
    <row r="111" spans="1:6" hidden="1" x14ac:dyDescent="0.2">
      <c r="A111" s="57"/>
      <c r="B111" s="48"/>
      <c r="C111" s="48"/>
      <c r="D111" s="48"/>
      <c r="E111" s="48"/>
      <c r="F111" s="48"/>
    </row>
    <row r="112" spans="1:6" hidden="1" x14ac:dyDescent="0.2"/>
    <row r="113" hidden="1" x14ac:dyDescent="0.2"/>
    <row r="114" hidden="1" x14ac:dyDescent="0.2"/>
    <row r="115" hidden="1" x14ac:dyDescent="0.2"/>
    <row r="116" hidden="1" x14ac:dyDescent="0.2"/>
    <row r="117" hidden="1" x14ac:dyDescent="0.2"/>
    <row r="118" hidden="1"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sheetData>
  <sheetProtection formatCells="0" formatRows="0" insertColumns="0" insertRows="0" deleteRows="0"/>
  <mergeCells count="15">
    <mergeCell ref="B7:E7"/>
    <mergeCell ref="B5:E5"/>
    <mergeCell ref="D86:E86"/>
    <mergeCell ref="A1:E1"/>
    <mergeCell ref="A25:E25"/>
    <mergeCell ref="A64:E64"/>
    <mergeCell ref="B2:E2"/>
    <mergeCell ref="B3:E3"/>
    <mergeCell ref="B4:E4"/>
    <mergeCell ref="A8:E8"/>
    <mergeCell ref="A9:E9"/>
    <mergeCell ref="B6:E6"/>
    <mergeCell ref="D23:E23"/>
    <mergeCell ref="D62:E62"/>
    <mergeCell ref="A10:E10"/>
  </mergeCells>
  <dataValidations count="2">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2 A16:A22 A66:A85 A27:A61">
      <formula1>$B$4</formula1>
      <formula2>$B$5</formula2>
    </dataValidation>
    <dataValidation allowBlank="1" showInputMessage="1" showErrorMessage="1" prompt="Insert additional rows as needed:_x000a_- 'right click' on a row number (left of screen)_x000a_- select 'Insert' (this will insert a row above it)" sqref="A65 A26 A11"/>
  </dataValidations>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B7:E7</xm:sqref>
        </x14:dataValidation>
        <x14:dataValidation type="decimal" operator="greaterThan" allowBlank="1" showInputMessage="1" showErrorMessage="1" error="This cell must contain a dollar figure">
          <x14:formula1>
            <xm:f>'Summary and sign-off'!$A$46</xm:f>
          </x14:formula1>
          <xm:sqref>B12 B16:B22 B66:B85 B27:B61</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J52"/>
  <sheetViews>
    <sheetView zoomScaleNormal="100" workbookViewId="0">
      <selection activeCell="B7" sqref="B7:E7"/>
    </sheetView>
  </sheetViews>
  <sheetFormatPr defaultColWidth="0" defaultRowHeight="12.75" zeroHeight="1" x14ac:dyDescent="0.2"/>
  <cols>
    <col min="1" max="1" width="35.7109375" style="17" customWidth="1"/>
    <col min="2" max="2" width="14.28515625" style="17" customWidth="1"/>
    <col min="3" max="3" width="71.42578125" style="17" customWidth="1"/>
    <col min="4" max="4" width="50" style="17" customWidth="1"/>
    <col min="5" max="5" width="21.42578125" style="17" customWidth="1"/>
    <col min="6" max="6" width="39.28515625" style="17" customWidth="1"/>
    <col min="7" max="10" width="9.140625" style="17" hidden="1" customWidth="1"/>
    <col min="11" max="13" width="0" style="17" hidden="1" customWidth="1"/>
    <col min="14" max="16384" width="0" style="17" hidden="1"/>
  </cols>
  <sheetData>
    <row r="1" spans="1:6" ht="26.25" customHeight="1" x14ac:dyDescent="0.2">
      <c r="A1" s="136" t="s">
        <v>5</v>
      </c>
      <c r="B1" s="136"/>
      <c r="C1" s="136"/>
      <c r="D1" s="136"/>
      <c r="E1" s="136"/>
      <c r="F1" s="40"/>
    </row>
    <row r="2" spans="1:6" ht="21" customHeight="1" x14ac:dyDescent="0.2">
      <c r="A2" s="4" t="s">
        <v>2</v>
      </c>
      <c r="B2" s="139" t="s">
        <v>119</v>
      </c>
      <c r="C2" s="139"/>
      <c r="D2" s="139"/>
      <c r="E2" s="139"/>
      <c r="F2" s="40"/>
    </row>
    <row r="3" spans="1:6" ht="21" customHeight="1" x14ac:dyDescent="0.2">
      <c r="A3" s="4" t="s">
        <v>3</v>
      </c>
      <c r="B3" s="139" t="s">
        <v>120</v>
      </c>
      <c r="C3" s="139"/>
      <c r="D3" s="139"/>
      <c r="E3" s="139"/>
      <c r="F3" s="40"/>
    </row>
    <row r="4" spans="1:6" ht="21" customHeight="1" x14ac:dyDescent="0.2">
      <c r="A4" s="4" t="s">
        <v>46</v>
      </c>
      <c r="B4" s="139">
        <f>'Summary and sign-off'!B4:F4</f>
        <v>43282</v>
      </c>
      <c r="C4" s="139"/>
      <c r="D4" s="139"/>
      <c r="E4" s="139"/>
      <c r="F4" s="40"/>
    </row>
    <row r="5" spans="1:6" ht="21" customHeight="1" x14ac:dyDescent="0.2">
      <c r="A5" s="4" t="s">
        <v>47</v>
      </c>
      <c r="B5" s="139">
        <f>'Summary and sign-off'!B5:F5</f>
        <v>43646</v>
      </c>
      <c r="C5" s="139"/>
      <c r="D5" s="139"/>
      <c r="E5" s="139"/>
      <c r="F5" s="40"/>
    </row>
    <row r="6" spans="1:6" ht="21" customHeight="1" x14ac:dyDescent="0.2">
      <c r="A6" s="4" t="s">
        <v>13</v>
      </c>
      <c r="B6" s="134" t="s">
        <v>12</v>
      </c>
      <c r="C6" s="134"/>
      <c r="D6" s="134"/>
      <c r="E6" s="134"/>
      <c r="F6" s="40"/>
    </row>
    <row r="7" spans="1:6" ht="21" customHeight="1" x14ac:dyDescent="0.2">
      <c r="A7" s="4" t="s">
        <v>69</v>
      </c>
      <c r="B7" s="134" t="s">
        <v>80</v>
      </c>
      <c r="C7" s="134"/>
      <c r="D7" s="134"/>
      <c r="E7" s="134"/>
      <c r="F7" s="40"/>
    </row>
    <row r="8" spans="1:6" ht="35.25" customHeight="1" x14ac:dyDescent="0.25">
      <c r="A8" s="149" t="s">
        <v>109</v>
      </c>
      <c r="B8" s="149"/>
      <c r="C8" s="150"/>
      <c r="D8" s="150"/>
      <c r="E8" s="150"/>
      <c r="F8" s="44"/>
    </row>
    <row r="9" spans="1:6" ht="35.25" customHeight="1" x14ac:dyDescent="0.25">
      <c r="A9" s="147" t="s">
        <v>88</v>
      </c>
      <c r="B9" s="148"/>
      <c r="C9" s="148"/>
      <c r="D9" s="148"/>
      <c r="E9" s="148"/>
      <c r="F9" s="44"/>
    </row>
    <row r="10" spans="1:6" ht="27" customHeight="1" x14ac:dyDescent="0.2">
      <c r="A10" s="37" t="s">
        <v>112</v>
      </c>
      <c r="B10" s="37" t="s">
        <v>15</v>
      </c>
      <c r="C10" s="37" t="s">
        <v>56</v>
      </c>
      <c r="D10" s="37" t="s">
        <v>54</v>
      </c>
      <c r="E10" s="37" t="s">
        <v>45</v>
      </c>
      <c r="F10" s="25"/>
    </row>
    <row r="11" spans="1:6" s="70" customFormat="1" hidden="1" x14ac:dyDescent="0.2">
      <c r="A11" s="90"/>
      <c r="B11" s="91"/>
      <c r="C11" s="95"/>
      <c r="D11" s="95"/>
      <c r="E11" s="96"/>
      <c r="F11" s="2"/>
    </row>
    <row r="12" spans="1:6" s="70" customFormat="1" x14ac:dyDescent="0.2">
      <c r="A12" s="94">
        <v>43325</v>
      </c>
      <c r="B12" s="91">
        <v>60.35</v>
      </c>
      <c r="C12" s="95" t="s">
        <v>167</v>
      </c>
      <c r="D12" s="95" t="s">
        <v>155</v>
      </c>
      <c r="E12" s="96" t="s">
        <v>156</v>
      </c>
      <c r="F12" s="2"/>
    </row>
    <row r="13" spans="1:6" s="70" customFormat="1" x14ac:dyDescent="0.2">
      <c r="A13" s="94">
        <v>43379</v>
      </c>
      <c r="B13" s="91">
        <v>45.65</v>
      </c>
      <c r="C13" s="95" t="s">
        <v>157</v>
      </c>
      <c r="D13" s="95" t="s">
        <v>155</v>
      </c>
      <c r="E13" s="96" t="s">
        <v>158</v>
      </c>
      <c r="F13" s="2"/>
    </row>
    <row r="14" spans="1:6" s="70" customFormat="1" x14ac:dyDescent="0.2">
      <c r="A14" s="94">
        <v>43635</v>
      </c>
      <c r="B14" s="91">
        <v>29.3</v>
      </c>
      <c r="C14" s="95" t="s">
        <v>168</v>
      </c>
      <c r="D14" s="95" t="s">
        <v>159</v>
      </c>
      <c r="E14" s="96" t="s">
        <v>160</v>
      </c>
      <c r="F14" s="2"/>
    </row>
    <row r="15" spans="1:6" s="70" customFormat="1" x14ac:dyDescent="0.2">
      <c r="A15" s="94"/>
      <c r="B15" s="91"/>
      <c r="C15" s="95"/>
      <c r="D15" s="95"/>
      <c r="E15" s="96"/>
      <c r="F15" s="2"/>
    </row>
    <row r="16" spans="1:6" s="70" customFormat="1" x14ac:dyDescent="0.2">
      <c r="A16" s="94"/>
      <c r="B16" s="91"/>
      <c r="C16" s="95"/>
      <c r="D16" s="95"/>
      <c r="E16" s="96"/>
      <c r="F16" s="2"/>
    </row>
    <row r="17" spans="1:6" s="70" customFormat="1" x14ac:dyDescent="0.2">
      <c r="A17" s="94"/>
      <c r="B17" s="91"/>
      <c r="C17" s="95"/>
      <c r="D17" s="95"/>
      <c r="E17" s="96"/>
      <c r="F17" s="2"/>
    </row>
    <row r="18" spans="1:6" s="70" customFormat="1" x14ac:dyDescent="0.2">
      <c r="A18" s="94"/>
      <c r="B18" s="91"/>
      <c r="C18" s="95"/>
      <c r="D18" s="95"/>
      <c r="E18" s="96"/>
      <c r="F18" s="2"/>
    </row>
    <row r="19" spans="1:6" s="70" customFormat="1" x14ac:dyDescent="0.2">
      <c r="A19" s="94"/>
      <c r="B19" s="91"/>
      <c r="C19" s="95"/>
      <c r="D19" s="95"/>
      <c r="E19" s="96"/>
      <c r="F19" s="2"/>
    </row>
    <row r="20" spans="1:6" s="70" customFormat="1" x14ac:dyDescent="0.2">
      <c r="A20" s="94"/>
      <c r="B20" s="91"/>
      <c r="C20" s="95"/>
      <c r="D20" s="95"/>
      <c r="E20" s="96"/>
      <c r="F20" s="2"/>
    </row>
    <row r="21" spans="1:6" s="70" customFormat="1" x14ac:dyDescent="0.2">
      <c r="A21" s="94"/>
      <c r="B21" s="91"/>
      <c r="C21" s="95"/>
      <c r="D21" s="95"/>
      <c r="E21" s="96"/>
      <c r="F21" s="2"/>
    </row>
    <row r="22" spans="1:6" s="70" customFormat="1" x14ac:dyDescent="0.2">
      <c r="A22" s="90"/>
      <c r="B22" s="91"/>
      <c r="C22" s="95"/>
      <c r="D22" s="95"/>
      <c r="E22" s="96"/>
      <c r="F22" s="2"/>
    </row>
    <row r="23" spans="1:6" s="70" customFormat="1" x14ac:dyDescent="0.2">
      <c r="A23" s="90"/>
      <c r="B23" s="91"/>
      <c r="C23" s="95"/>
      <c r="D23" s="95"/>
      <c r="E23" s="96"/>
      <c r="F23" s="2"/>
    </row>
    <row r="24" spans="1:6" s="70" customFormat="1" ht="11.25" hidden="1" customHeight="1" x14ac:dyDescent="0.2">
      <c r="A24" s="90"/>
      <c r="B24" s="91"/>
      <c r="C24" s="95"/>
      <c r="D24" s="95"/>
      <c r="E24" s="96"/>
      <c r="F24" s="2"/>
    </row>
    <row r="25" spans="1:6" ht="34.5" customHeight="1" x14ac:dyDescent="0.2">
      <c r="A25" s="71" t="s">
        <v>85</v>
      </c>
      <c r="B25" s="83">
        <f>SUM(B11:B24)</f>
        <v>135.30000000000001</v>
      </c>
      <c r="C25" s="101" t="str">
        <f>IF(SUBTOTAL(3,B11:B24)=SUBTOTAL(103,B11:B24),'Summary and sign-off'!$A$47,'Summary and sign-off'!$A$48)</f>
        <v>Check - there are no hidden rows with data</v>
      </c>
      <c r="D25" s="140" t="str">
        <f>IF('Summary and sign-off'!F57='Summary and sign-off'!F53,'Summary and sign-off'!A50,'Summary and sign-off'!A49)</f>
        <v>Check - each entry provides sufficient information</v>
      </c>
      <c r="E25" s="140"/>
      <c r="F25" s="2"/>
    </row>
    <row r="26" spans="1:6" x14ac:dyDescent="0.2">
      <c r="A26" s="23"/>
      <c r="B26" s="22"/>
      <c r="C26" s="22"/>
      <c r="D26" s="22"/>
      <c r="E26" s="22"/>
      <c r="F26" s="40"/>
    </row>
    <row r="27" spans="1:6" x14ac:dyDescent="0.2">
      <c r="A27" s="23" t="s">
        <v>7</v>
      </c>
      <c r="B27" s="24"/>
      <c r="C27" s="29"/>
      <c r="D27" s="22"/>
      <c r="E27" s="22"/>
      <c r="F27" s="40"/>
    </row>
    <row r="28" spans="1:6" ht="12.75" customHeight="1" x14ac:dyDescent="0.2">
      <c r="A28" s="25" t="s">
        <v>111</v>
      </c>
      <c r="B28" s="25"/>
      <c r="C28" s="25"/>
      <c r="D28" s="25"/>
      <c r="E28" s="25"/>
      <c r="F28" s="40"/>
    </row>
    <row r="29" spans="1:6" x14ac:dyDescent="0.2">
      <c r="A29" s="25" t="s">
        <v>110</v>
      </c>
      <c r="B29" s="33"/>
      <c r="C29" s="45"/>
      <c r="D29" s="46"/>
      <c r="E29" s="46"/>
      <c r="F29" s="40"/>
    </row>
    <row r="30" spans="1:6" x14ac:dyDescent="0.2">
      <c r="A30" s="25" t="s">
        <v>108</v>
      </c>
      <c r="B30" s="27"/>
      <c r="C30" s="28"/>
      <c r="D30" s="28"/>
      <c r="E30" s="28"/>
      <c r="F30" s="29"/>
    </row>
    <row r="31" spans="1:6" x14ac:dyDescent="0.2">
      <c r="A31" s="33" t="s">
        <v>10</v>
      </c>
      <c r="B31" s="33"/>
      <c r="C31" s="45"/>
      <c r="D31" s="45"/>
      <c r="E31" s="45"/>
      <c r="F31" s="40"/>
    </row>
    <row r="32" spans="1:6" ht="12.75" customHeight="1" x14ac:dyDescent="0.2">
      <c r="A32" s="33" t="s">
        <v>117</v>
      </c>
      <c r="B32" s="33"/>
      <c r="C32" s="47"/>
      <c r="D32" s="47"/>
      <c r="E32" s="35"/>
      <c r="F32" s="40"/>
    </row>
    <row r="33" spans="1:6" x14ac:dyDescent="0.2">
      <c r="A33" s="22"/>
      <c r="B33" s="22"/>
      <c r="C33" s="22"/>
      <c r="D33" s="22"/>
      <c r="E33" s="22"/>
      <c r="F33" s="40"/>
    </row>
    <row r="34" spans="1:6" hidden="1" x14ac:dyDescent="0.2"/>
    <row r="35" spans="1:6" hidden="1" x14ac:dyDescent="0.2"/>
    <row r="36" spans="1:6" hidden="1" x14ac:dyDescent="0.2"/>
    <row r="37" spans="1:6" hidden="1" x14ac:dyDescent="0.2"/>
    <row r="38" spans="1:6" hidden="1" x14ac:dyDescent="0.2"/>
    <row r="39" spans="1:6" hidden="1" x14ac:dyDescent="0.2"/>
    <row r="40" spans="1:6" hidden="1" x14ac:dyDescent="0.2"/>
    <row r="41" spans="1:6" hidden="1" x14ac:dyDescent="0.2"/>
    <row r="42" spans="1:6" hidden="1" x14ac:dyDescent="0.2"/>
    <row r="43" spans="1:6" hidden="1" x14ac:dyDescent="0.2"/>
    <row r="44" spans="1:6" hidden="1" x14ac:dyDescent="0.2"/>
    <row r="45" spans="1:6" hidden="1" x14ac:dyDescent="0.2"/>
    <row r="46" spans="1:6" hidden="1" x14ac:dyDescent="0.2"/>
    <row r="47" spans="1:6" hidden="1" x14ac:dyDescent="0.2"/>
    <row r="48" spans="1:6" hidden="1" x14ac:dyDescent="0.2"/>
    <row r="49" hidden="1" x14ac:dyDescent="0.2"/>
    <row r="50" hidden="1" x14ac:dyDescent="0.2"/>
    <row r="51" hidden="1" x14ac:dyDescent="0.2"/>
    <row r="52" x14ac:dyDescent="0.2"/>
  </sheetData>
  <sheetProtection formatCells="0" insertRows="0" deleteRows="0"/>
  <mergeCells count="10">
    <mergeCell ref="D25:E25"/>
    <mergeCell ref="B6:E6"/>
    <mergeCell ref="B5:E5"/>
    <mergeCell ref="A1:E1"/>
    <mergeCell ref="A9:E9"/>
    <mergeCell ref="B2:E2"/>
    <mergeCell ref="B3:E3"/>
    <mergeCell ref="B4:E4"/>
    <mergeCell ref="A8:E8"/>
    <mergeCell ref="B7:E7"/>
  </mergeCells>
  <dataValidations xWindow="9" yWindow="548" count="2">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24">
      <formula1>$B$4</formula1>
      <formula2>$B$5</formula2>
    </dataValidation>
    <dataValidation allowBlank="1" showInputMessage="1" showErrorMessage="1" prompt="Insert additional rows as needed:_x000a_- 'right click' on a row number (left of screen)_x000a_- select 'Insert' (this will insert a row above it)" sqref="A10"/>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xWindow="9" yWindow="548"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B7:E7</xm:sqref>
        </x14:dataValidation>
        <x14:dataValidation type="decimal" operator="greaterThan" allowBlank="1" showInputMessage="1" showErrorMessage="1" error="This cell must contain a dollar figure">
          <x14:formula1>
            <xm:f>'Summary and sign-off'!$A$46</xm:f>
          </x14:formula1>
          <xm:sqref>B11:B24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M50"/>
  <sheetViews>
    <sheetView zoomScaleNormal="100" workbookViewId="0">
      <selection activeCell="B7" sqref="B7:E7"/>
    </sheetView>
  </sheetViews>
  <sheetFormatPr defaultColWidth="0" defaultRowHeight="12.75" zeroHeight="1" x14ac:dyDescent="0.2"/>
  <cols>
    <col min="1" max="1" width="35.7109375" style="17" customWidth="1"/>
    <col min="2" max="2" width="14.28515625" style="17" customWidth="1"/>
    <col min="3" max="3" width="71.42578125" style="17" customWidth="1"/>
    <col min="4" max="4" width="50" style="17" customWidth="1"/>
    <col min="5" max="5" width="21.42578125" style="17" customWidth="1"/>
    <col min="6" max="6" width="36.85546875" style="17" customWidth="1"/>
    <col min="7" max="10" width="9.140625" style="17" hidden="1" customWidth="1"/>
    <col min="11" max="13" width="0" style="17" hidden="1" customWidth="1"/>
    <col min="14" max="16384" width="9.140625" style="17" hidden="1"/>
  </cols>
  <sheetData>
    <row r="1" spans="1:6" ht="26.25" customHeight="1" x14ac:dyDescent="0.2">
      <c r="A1" s="136" t="s">
        <v>5</v>
      </c>
      <c r="B1" s="136"/>
      <c r="C1" s="136"/>
      <c r="D1" s="136"/>
      <c r="E1" s="136"/>
      <c r="F1" s="26"/>
    </row>
    <row r="2" spans="1:6" ht="21" customHeight="1" x14ac:dyDescent="0.2">
      <c r="A2" s="4" t="s">
        <v>2</v>
      </c>
      <c r="B2" s="139" t="str">
        <f>'Summary and sign-off'!B2:F2</f>
        <v>Health Promotion Agency</v>
      </c>
      <c r="C2" s="139"/>
      <c r="D2" s="139"/>
      <c r="E2" s="139"/>
      <c r="F2" s="26"/>
    </row>
    <row r="3" spans="1:6" ht="21" customHeight="1" x14ac:dyDescent="0.2">
      <c r="A3" s="4" t="s">
        <v>3</v>
      </c>
      <c r="B3" s="139" t="str">
        <f>'Summary and sign-off'!B3:F3</f>
        <v>Clive Nelson</v>
      </c>
      <c r="C3" s="139"/>
      <c r="D3" s="139"/>
      <c r="E3" s="139"/>
      <c r="F3" s="26"/>
    </row>
    <row r="4" spans="1:6" ht="21" customHeight="1" x14ac:dyDescent="0.2">
      <c r="A4" s="4" t="s">
        <v>46</v>
      </c>
      <c r="B4" s="139">
        <f>'Summary and sign-off'!B4:F4</f>
        <v>43282</v>
      </c>
      <c r="C4" s="139"/>
      <c r="D4" s="139"/>
      <c r="E4" s="139"/>
      <c r="F4" s="26"/>
    </row>
    <row r="5" spans="1:6" ht="21" customHeight="1" x14ac:dyDescent="0.2">
      <c r="A5" s="4" t="s">
        <v>47</v>
      </c>
      <c r="B5" s="139">
        <f>'Summary and sign-off'!B5:F5</f>
        <v>43646</v>
      </c>
      <c r="C5" s="139"/>
      <c r="D5" s="139"/>
      <c r="E5" s="139"/>
      <c r="F5" s="26"/>
    </row>
    <row r="6" spans="1:6" ht="21" customHeight="1" x14ac:dyDescent="0.2">
      <c r="A6" s="4" t="s">
        <v>13</v>
      </c>
      <c r="B6" s="134" t="s">
        <v>12</v>
      </c>
      <c r="C6" s="134"/>
      <c r="D6" s="134"/>
      <c r="E6" s="134"/>
      <c r="F6" s="36"/>
    </row>
    <row r="7" spans="1:6" ht="21" customHeight="1" x14ac:dyDescent="0.2">
      <c r="A7" s="4" t="s">
        <v>69</v>
      </c>
      <c r="B7" s="134" t="s">
        <v>80</v>
      </c>
      <c r="C7" s="134"/>
      <c r="D7" s="134"/>
      <c r="E7" s="134"/>
      <c r="F7" s="36"/>
    </row>
    <row r="8" spans="1:6" ht="35.25" customHeight="1" x14ac:dyDescent="0.2">
      <c r="A8" s="143" t="s">
        <v>0</v>
      </c>
      <c r="B8" s="143"/>
      <c r="C8" s="150"/>
      <c r="D8" s="150"/>
      <c r="E8" s="150"/>
      <c r="F8" s="26"/>
    </row>
    <row r="9" spans="1:6" ht="35.25" customHeight="1" x14ac:dyDescent="0.2">
      <c r="A9" s="151" t="s">
        <v>84</v>
      </c>
      <c r="B9" s="152"/>
      <c r="C9" s="152"/>
      <c r="D9" s="152"/>
      <c r="E9" s="152"/>
      <c r="F9" s="26"/>
    </row>
    <row r="10" spans="1:6" ht="27" customHeight="1" x14ac:dyDescent="0.2">
      <c r="A10" s="37" t="s">
        <v>33</v>
      </c>
      <c r="B10" s="37" t="s">
        <v>15</v>
      </c>
      <c r="C10" s="37" t="s">
        <v>35</v>
      </c>
      <c r="D10" s="37" t="s">
        <v>113</v>
      </c>
      <c r="E10" s="37" t="s">
        <v>45</v>
      </c>
      <c r="F10" s="38"/>
    </row>
    <row r="11" spans="1:6" s="70" customFormat="1" hidden="1" x14ac:dyDescent="0.2">
      <c r="A11" s="90"/>
      <c r="B11" s="91"/>
      <c r="C11" s="95"/>
      <c r="D11" s="95"/>
      <c r="E11" s="96"/>
      <c r="F11" s="3"/>
    </row>
    <row r="12" spans="1:6" s="70" customFormat="1" x14ac:dyDescent="0.2">
      <c r="A12" s="94"/>
      <c r="B12" s="91"/>
      <c r="C12" s="95" t="s">
        <v>178</v>
      </c>
      <c r="D12" s="95"/>
      <c r="E12" s="96"/>
      <c r="F12" s="3"/>
    </row>
    <row r="13" spans="1:6" s="70" customFormat="1" x14ac:dyDescent="0.2">
      <c r="A13" s="94"/>
      <c r="B13" s="91"/>
      <c r="C13" s="95"/>
      <c r="D13" s="95"/>
      <c r="E13" s="96"/>
      <c r="F13" s="3"/>
    </row>
    <row r="14" spans="1:6" s="70" customFormat="1" x14ac:dyDescent="0.2">
      <c r="A14" s="94"/>
      <c r="B14" s="91"/>
      <c r="C14" s="95"/>
      <c r="D14" s="95"/>
      <c r="E14" s="96"/>
      <c r="F14" s="3"/>
    </row>
    <row r="15" spans="1:6" s="70" customFormat="1" x14ac:dyDescent="0.2">
      <c r="A15" s="94"/>
      <c r="B15" s="91"/>
      <c r="C15" s="95"/>
      <c r="D15" s="95"/>
      <c r="E15" s="96"/>
      <c r="F15" s="3"/>
    </row>
    <row r="16" spans="1:6" s="70" customFormat="1" x14ac:dyDescent="0.2">
      <c r="A16" s="94"/>
      <c r="B16" s="91"/>
      <c r="C16" s="95"/>
      <c r="D16" s="95"/>
      <c r="E16" s="96"/>
      <c r="F16" s="3"/>
    </row>
    <row r="17" spans="1:6" s="70" customFormat="1" x14ac:dyDescent="0.2">
      <c r="A17" s="94"/>
      <c r="B17" s="91"/>
      <c r="C17" s="95"/>
      <c r="D17" s="95"/>
      <c r="E17" s="96"/>
      <c r="F17" s="3"/>
    </row>
    <row r="18" spans="1:6" s="70" customFormat="1" x14ac:dyDescent="0.2">
      <c r="A18" s="94"/>
      <c r="B18" s="91"/>
      <c r="C18" s="95"/>
      <c r="D18" s="95"/>
      <c r="E18" s="96"/>
      <c r="F18" s="3"/>
    </row>
    <row r="19" spans="1:6" s="70" customFormat="1" x14ac:dyDescent="0.2">
      <c r="A19" s="94"/>
      <c r="B19" s="91"/>
      <c r="C19" s="95"/>
      <c r="D19" s="95"/>
      <c r="E19" s="96"/>
      <c r="F19" s="3"/>
    </row>
    <row r="20" spans="1:6" s="70" customFormat="1" x14ac:dyDescent="0.2">
      <c r="A20" s="94"/>
      <c r="B20" s="91"/>
      <c r="C20" s="95"/>
      <c r="D20" s="95"/>
      <c r="E20" s="96"/>
      <c r="F20" s="3"/>
    </row>
    <row r="21" spans="1:6" s="70" customFormat="1" x14ac:dyDescent="0.2">
      <c r="A21" s="94"/>
      <c r="B21" s="91"/>
      <c r="C21" s="95"/>
      <c r="D21" s="95"/>
      <c r="E21" s="96"/>
      <c r="F21" s="3"/>
    </row>
    <row r="22" spans="1:6" s="70" customFormat="1" x14ac:dyDescent="0.2">
      <c r="A22" s="90"/>
      <c r="B22" s="91"/>
      <c r="C22" s="95"/>
      <c r="D22" s="95"/>
      <c r="E22" s="96"/>
      <c r="F22" s="3"/>
    </row>
    <row r="23" spans="1:6" s="70" customFormat="1" x14ac:dyDescent="0.2">
      <c r="A23" s="90"/>
      <c r="B23" s="91"/>
      <c r="C23" s="95"/>
      <c r="D23" s="95"/>
      <c r="E23" s="96"/>
      <c r="F23" s="3"/>
    </row>
    <row r="24" spans="1:6" s="70" customFormat="1" hidden="1" x14ac:dyDescent="0.2">
      <c r="A24" s="90"/>
      <c r="B24" s="91"/>
      <c r="C24" s="95"/>
      <c r="D24" s="95"/>
      <c r="E24" s="96"/>
      <c r="F24" s="3"/>
    </row>
    <row r="25" spans="1:6" ht="34.5" customHeight="1" x14ac:dyDescent="0.2">
      <c r="A25" s="71" t="s">
        <v>89</v>
      </c>
      <c r="B25" s="83">
        <f>SUM(B11:B24)</f>
        <v>0</v>
      </c>
      <c r="C25" s="101" t="str">
        <f>IF(SUBTOTAL(3,B11:B24)=SUBTOTAL(103,B11:B24),'Summary and sign-off'!$A$47,'Summary and sign-off'!$A$48)</f>
        <v>Check - there are no hidden rows with data</v>
      </c>
      <c r="D25" s="140" t="str">
        <f>IF('Summary and sign-off'!F58='Summary and sign-off'!F53,'Summary and sign-off'!A50,'Summary and sign-off'!A49)</f>
        <v>Check - each entry provides sufficient information</v>
      </c>
      <c r="E25" s="140"/>
      <c r="F25" s="39"/>
    </row>
    <row r="26" spans="1:6" ht="14.1" customHeight="1" x14ac:dyDescent="0.2">
      <c r="A26" s="40"/>
      <c r="B26" s="29"/>
      <c r="C26" s="22"/>
      <c r="D26" s="22"/>
      <c r="E26" s="22"/>
      <c r="F26" s="26"/>
    </row>
    <row r="27" spans="1:6" x14ac:dyDescent="0.2">
      <c r="A27" s="23" t="s">
        <v>6</v>
      </c>
      <c r="B27" s="22"/>
      <c r="C27" s="22"/>
      <c r="D27" s="22"/>
      <c r="E27" s="22"/>
      <c r="F27" s="26"/>
    </row>
    <row r="28" spans="1:6" ht="12.6" customHeight="1" x14ac:dyDescent="0.2">
      <c r="A28" s="25" t="s">
        <v>34</v>
      </c>
      <c r="B28" s="22"/>
      <c r="C28" s="22"/>
      <c r="D28" s="22"/>
      <c r="E28" s="22"/>
      <c r="F28" s="26"/>
    </row>
    <row r="29" spans="1:6" x14ac:dyDescent="0.2">
      <c r="A29" s="25" t="s">
        <v>108</v>
      </c>
      <c r="B29" s="27"/>
      <c r="C29" s="28"/>
      <c r="D29" s="28"/>
      <c r="E29" s="28"/>
      <c r="F29" s="29"/>
    </row>
    <row r="30" spans="1:6" x14ac:dyDescent="0.2">
      <c r="A30" s="33" t="s">
        <v>10</v>
      </c>
      <c r="B30" s="34"/>
      <c r="C30" s="29"/>
      <c r="D30" s="29"/>
      <c r="E30" s="29"/>
      <c r="F30" s="29"/>
    </row>
    <row r="31" spans="1:6" ht="12.75" customHeight="1" x14ac:dyDescent="0.2">
      <c r="A31" s="33" t="s">
        <v>117</v>
      </c>
      <c r="B31" s="41"/>
      <c r="C31" s="35"/>
      <c r="D31" s="35"/>
      <c r="E31" s="35"/>
      <c r="F31" s="35"/>
    </row>
    <row r="32" spans="1:6" x14ac:dyDescent="0.2">
      <c r="A32" s="40"/>
      <c r="B32" s="42"/>
      <c r="C32" s="22"/>
      <c r="D32" s="22"/>
      <c r="E32" s="22"/>
      <c r="F32" s="40"/>
    </row>
    <row r="33" spans="1:6" hidden="1" x14ac:dyDescent="0.2">
      <c r="A33" s="22"/>
      <c r="B33" s="22"/>
      <c r="C33" s="22"/>
      <c r="D33" s="22"/>
      <c r="E33" s="40"/>
    </row>
    <row r="34" spans="1:6" ht="12.75" hidden="1" customHeight="1" x14ac:dyDescent="0.2"/>
    <row r="35" spans="1:6" hidden="1" x14ac:dyDescent="0.2">
      <c r="A35" s="43"/>
      <c r="B35" s="43"/>
      <c r="C35" s="43"/>
      <c r="D35" s="43"/>
      <c r="E35" s="43"/>
      <c r="F35" s="26"/>
    </row>
    <row r="36" spans="1:6" hidden="1" x14ac:dyDescent="0.2">
      <c r="A36" s="43"/>
      <c r="B36" s="43"/>
      <c r="C36" s="43"/>
      <c r="D36" s="43"/>
      <c r="E36" s="43"/>
      <c r="F36" s="26"/>
    </row>
    <row r="37" spans="1:6" hidden="1" x14ac:dyDescent="0.2">
      <c r="A37" s="43"/>
      <c r="B37" s="43"/>
      <c r="C37" s="43"/>
      <c r="D37" s="43"/>
      <c r="E37" s="43"/>
      <c r="F37" s="26"/>
    </row>
    <row r="38" spans="1:6" hidden="1" x14ac:dyDescent="0.2">
      <c r="A38" s="43"/>
      <c r="B38" s="43"/>
      <c r="C38" s="43"/>
      <c r="D38" s="43"/>
      <c r="E38" s="43"/>
      <c r="F38" s="26"/>
    </row>
    <row r="39" spans="1:6" hidden="1" x14ac:dyDescent="0.2">
      <c r="A39" s="43"/>
      <c r="B39" s="43"/>
      <c r="C39" s="43"/>
      <c r="D39" s="43"/>
      <c r="E39" s="43"/>
      <c r="F39" s="26"/>
    </row>
    <row r="40" spans="1:6" hidden="1" x14ac:dyDescent="0.2"/>
    <row r="41" spans="1:6" hidden="1" x14ac:dyDescent="0.2"/>
    <row r="42" spans="1:6" hidden="1" x14ac:dyDescent="0.2"/>
    <row r="43" spans="1:6" hidden="1" x14ac:dyDescent="0.2"/>
    <row r="44" spans="1:6" hidden="1" x14ac:dyDescent="0.2"/>
    <row r="45" spans="1:6" hidden="1" x14ac:dyDescent="0.2"/>
    <row r="46" spans="1:6" hidden="1" x14ac:dyDescent="0.2"/>
    <row r="47" spans="1:6" hidden="1" x14ac:dyDescent="0.2"/>
    <row r="48" spans="1:6" hidden="1" x14ac:dyDescent="0.2"/>
    <row r="49" hidden="1" x14ac:dyDescent="0.2"/>
    <row r="50" hidden="1" x14ac:dyDescent="0.2"/>
  </sheetData>
  <sheetProtection sheet="1" formatCells="0" insertRows="0" deleteRows="0"/>
  <mergeCells count="10">
    <mergeCell ref="D25:E25"/>
    <mergeCell ref="B6:E6"/>
    <mergeCell ref="B5:E5"/>
    <mergeCell ref="B7:E7"/>
    <mergeCell ref="A1:E1"/>
    <mergeCell ref="B2:E2"/>
    <mergeCell ref="B3:E3"/>
    <mergeCell ref="B4:E4"/>
    <mergeCell ref="A9:E9"/>
    <mergeCell ref="A8:E8"/>
  </mergeCells>
  <dataValidations count="2">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24">
      <formula1>$B$4</formula1>
      <formula2>$B$5</formula2>
    </dataValidation>
    <dataValidation allowBlank="1" showInputMessage="1" showErrorMessage="1" prompt="Insert additional rows as needed:_x000a_- 'right click' on a row number (left of screen)_x000a_- select 'Insert' (this will insert a row above it)" sqref="A10"/>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B7:E7</xm:sqref>
        </x14:dataValidation>
        <x14:dataValidation type="decimal" operator="greaterThan" allowBlank="1" showInputMessage="1" showErrorMessage="1" error="This cell must contain a dollar figure">
          <x14:formula1>
            <xm:f>'Summary and sign-off'!$A$46</xm:f>
          </x14:formula1>
          <xm:sqref>B11:B24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249977111117893"/>
    <pageSetUpPr fitToPage="1"/>
  </sheetPr>
  <dimension ref="A1:J65"/>
  <sheetViews>
    <sheetView zoomScaleNormal="100" workbookViewId="0">
      <selection activeCell="B7" sqref="B7:F7"/>
    </sheetView>
  </sheetViews>
  <sheetFormatPr defaultColWidth="0" defaultRowHeight="12.75" zeroHeight="1" x14ac:dyDescent="0.2"/>
  <cols>
    <col min="1" max="1" width="35.7109375" style="17" customWidth="1"/>
    <col min="2" max="2" width="46.85546875" style="17" customWidth="1"/>
    <col min="3" max="3" width="22.140625" style="17" customWidth="1"/>
    <col min="4" max="4" width="25.42578125" style="17" customWidth="1"/>
    <col min="5" max="6" width="35.7109375" style="17" customWidth="1"/>
    <col min="7" max="7" width="38" style="17" customWidth="1"/>
    <col min="8" max="10" width="9.140625" style="17" hidden="1" customWidth="1"/>
    <col min="11" max="15" width="0" style="17" hidden="1" customWidth="1"/>
    <col min="16" max="16384" width="0" style="17" hidden="1"/>
  </cols>
  <sheetData>
    <row r="1" spans="1:6" ht="26.25" customHeight="1" x14ac:dyDescent="0.2">
      <c r="A1" s="136" t="s">
        <v>16</v>
      </c>
      <c r="B1" s="136"/>
      <c r="C1" s="136"/>
      <c r="D1" s="136"/>
      <c r="E1" s="136"/>
      <c r="F1" s="136"/>
    </row>
    <row r="2" spans="1:6" ht="21" customHeight="1" x14ac:dyDescent="0.2">
      <c r="A2" s="4" t="s">
        <v>2</v>
      </c>
      <c r="B2" s="139" t="str">
        <f>'Summary and sign-off'!B2:F2</f>
        <v>Health Promotion Agency</v>
      </c>
      <c r="C2" s="139"/>
      <c r="D2" s="139"/>
      <c r="E2" s="139"/>
      <c r="F2" s="139"/>
    </row>
    <row r="3" spans="1:6" ht="21" customHeight="1" x14ac:dyDescent="0.2">
      <c r="A3" s="4" t="s">
        <v>3</v>
      </c>
      <c r="B3" s="139" t="str">
        <f>'Summary and sign-off'!B3:F3</f>
        <v>Clive Nelson</v>
      </c>
      <c r="C3" s="139"/>
      <c r="D3" s="139"/>
      <c r="E3" s="139"/>
      <c r="F3" s="139"/>
    </row>
    <row r="4" spans="1:6" ht="21" customHeight="1" x14ac:dyDescent="0.2">
      <c r="A4" s="4" t="s">
        <v>46</v>
      </c>
      <c r="B4" s="139">
        <f>'Summary and sign-off'!B4:F4</f>
        <v>43282</v>
      </c>
      <c r="C4" s="139"/>
      <c r="D4" s="139"/>
      <c r="E4" s="139"/>
      <c r="F4" s="139"/>
    </row>
    <row r="5" spans="1:6" ht="21" customHeight="1" x14ac:dyDescent="0.2">
      <c r="A5" s="4" t="s">
        <v>47</v>
      </c>
      <c r="B5" s="139">
        <f>'Summary and sign-off'!B5:F5</f>
        <v>43646</v>
      </c>
      <c r="C5" s="139"/>
      <c r="D5" s="139"/>
      <c r="E5" s="139"/>
      <c r="F5" s="139"/>
    </row>
    <row r="6" spans="1:6" ht="21" customHeight="1" x14ac:dyDescent="0.2">
      <c r="A6" s="4" t="s">
        <v>118</v>
      </c>
      <c r="B6" s="134" t="s">
        <v>12</v>
      </c>
      <c r="C6" s="134"/>
      <c r="D6" s="134"/>
      <c r="E6" s="134"/>
      <c r="F6" s="134"/>
    </row>
    <row r="7" spans="1:6" ht="21" customHeight="1" x14ac:dyDescent="0.2">
      <c r="A7" s="4" t="s">
        <v>69</v>
      </c>
      <c r="B7" s="134" t="s">
        <v>80</v>
      </c>
      <c r="C7" s="134"/>
      <c r="D7" s="134"/>
      <c r="E7" s="134"/>
      <c r="F7" s="134"/>
    </row>
    <row r="8" spans="1:6" ht="36" customHeight="1" x14ac:dyDescent="0.2">
      <c r="A8" s="143" t="s">
        <v>36</v>
      </c>
      <c r="B8" s="143"/>
      <c r="C8" s="143"/>
      <c r="D8" s="143"/>
      <c r="E8" s="143"/>
      <c r="F8" s="143"/>
    </row>
    <row r="9" spans="1:6" ht="36" customHeight="1" x14ac:dyDescent="0.2">
      <c r="A9" s="151" t="s">
        <v>87</v>
      </c>
      <c r="B9" s="152"/>
      <c r="C9" s="152"/>
      <c r="D9" s="152"/>
      <c r="E9" s="152"/>
      <c r="F9" s="152"/>
    </row>
    <row r="10" spans="1:6" ht="39" customHeight="1" x14ac:dyDescent="0.2">
      <c r="A10" s="18" t="s">
        <v>33</v>
      </c>
      <c r="B10" s="9" t="s">
        <v>114</v>
      </c>
      <c r="C10" s="9" t="s">
        <v>51</v>
      </c>
      <c r="D10" s="9" t="s">
        <v>17</v>
      </c>
      <c r="E10" s="9" t="s">
        <v>52</v>
      </c>
      <c r="F10" s="9" t="s">
        <v>83</v>
      </c>
    </row>
    <row r="11" spans="1:6" s="70" customFormat="1" hidden="1" x14ac:dyDescent="0.2">
      <c r="A11" s="94"/>
      <c r="B11" s="95"/>
      <c r="C11" s="100"/>
      <c r="D11" s="95"/>
      <c r="E11" s="97"/>
      <c r="F11" s="96"/>
    </row>
    <row r="12" spans="1:6" s="70" customFormat="1" x14ac:dyDescent="0.2">
      <c r="A12" s="94"/>
      <c r="B12" s="98" t="s">
        <v>179</v>
      </c>
      <c r="C12" s="100"/>
      <c r="D12" s="98"/>
      <c r="E12" s="97"/>
      <c r="F12" s="99"/>
    </row>
    <row r="13" spans="1:6" s="70" customFormat="1" x14ac:dyDescent="0.2">
      <c r="A13" s="94"/>
      <c r="B13" s="98"/>
      <c r="C13" s="100"/>
      <c r="D13" s="98"/>
      <c r="E13" s="97"/>
      <c r="F13" s="99"/>
    </row>
    <row r="14" spans="1:6" s="70" customFormat="1" x14ac:dyDescent="0.2">
      <c r="A14" s="94"/>
      <c r="B14" s="98"/>
      <c r="C14" s="100"/>
      <c r="D14" s="98"/>
      <c r="E14" s="97"/>
      <c r="F14" s="99"/>
    </row>
    <row r="15" spans="1:6" s="70" customFormat="1" x14ac:dyDescent="0.2">
      <c r="A15" s="94"/>
      <c r="B15" s="98"/>
      <c r="C15" s="100"/>
      <c r="D15" s="98"/>
      <c r="E15" s="97"/>
      <c r="F15" s="99"/>
    </row>
    <row r="16" spans="1:6" s="70" customFormat="1" x14ac:dyDescent="0.2">
      <c r="A16" s="94"/>
      <c r="B16" s="98"/>
      <c r="C16" s="100"/>
      <c r="D16" s="98"/>
      <c r="E16" s="97"/>
      <c r="F16" s="99"/>
    </row>
    <row r="17" spans="1:7" s="70" customFormat="1" x14ac:dyDescent="0.2">
      <c r="A17" s="94"/>
      <c r="B17" s="98"/>
      <c r="C17" s="100"/>
      <c r="D17" s="98"/>
      <c r="E17" s="97"/>
      <c r="F17" s="99"/>
    </row>
    <row r="18" spans="1:7" s="70" customFormat="1" x14ac:dyDescent="0.2">
      <c r="A18" s="94"/>
      <c r="B18" s="98"/>
      <c r="C18" s="100"/>
      <c r="D18" s="98"/>
      <c r="E18" s="97"/>
      <c r="F18" s="99"/>
    </row>
    <row r="19" spans="1:7" s="70" customFormat="1" x14ac:dyDescent="0.2">
      <c r="A19" s="94"/>
      <c r="B19" s="98"/>
      <c r="C19" s="100"/>
      <c r="D19" s="98"/>
      <c r="E19" s="97"/>
      <c r="F19" s="99"/>
    </row>
    <row r="20" spans="1:7" s="70" customFormat="1" x14ac:dyDescent="0.2">
      <c r="A20" s="94"/>
      <c r="B20" s="98"/>
      <c r="C20" s="100"/>
      <c r="D20" s="98"/>
      <c r="E20" s="97"/>
      <c r="F20" s="99"/>
    </row>
    <row r="21" spans="1:7" s="70" customFormat="1" x14ac:dyDescent="0.2">
      <c r="A21" s="94"/>
      <c r="B21" s="98"/>
      <c r="C21" s="100"/>
      <c r="D21" s="98"/>
      <c r="E21" s="97"/>
      <c r="F21" s="99"/>
    </row>
    <row r="22" spans="1:7" s="70" customFormat="1" x14ac:dyDescent="0.2">
      <c r="A22" s="94"/>
      <c r="B22" s="98"/>
      <c r="C22" s="100"/>
      <c r="D22" s="98"/>
      <c r="E22" s="97"/>
      <c r="F22" s="99"/>
    </row>
    <row r="23" spans="1:7" s="70" customFormat="1" x14ac:dyDescent="0.2">
      <c r="A23" s="94"/>
      <c r="B23" s="98"/>
      <c r="C23" s="100"/>
      <c r="D23" s="98"/>
      <c r="E23" s="97"/>
      <c r="F23" s="99"/>
    </row>
    <row r="24" spans="1:7" s="70" customFormat="1" hidden="1" x14ac:dyDescent="0.2">
      <c r="A24" s="94"/>
      <c r="B24" s="95"/>
      <c r="C24" s="100"/>
      <c r="D24" s="95"/>
      <c r="E24" s="97"/>
      <c r="F24" s="96"/>
    </row>
    <row r="25" spans="1:7" ht="34.5" customHeight="1" x14ac:dyDescent="0.2">
      <c r="A25" s="72" t="s">
        <v>115</v>
      </c>
      <c r="B25" s="73" t="s">
        <v>19</v>
      </c>
      <c r="C25" s="74">
        <f>C26+C27</f>
        <v>0</v>
      </c>
      <c r="D25" s="109" t="str">
        <f>IF(SUBTOTAL(3,C11:C24)=SUBTOTAL(103,C11:C24),'Summary and sign-off'!$A$47,'Summary and sign-off'!$A$48)</f>
        <v>Check - there are no hidden rows with data</v>
      </c>
      <c r="E25" s="153" t="str">
        <f>IF('Summary and sign-off'!F59='Summary and sign-off'!F53,'Summary and sign-off'!A51,'Summary and sign-off'!A49)</f>
        <v>Not all lines have an entry for "Description", "Was the gift accepted?" and "Estimated value in NZ$"</v>
      </c>
      <c r="F25" s="153"/>
      <c r="G25" s="70"/>
    </row>
    <row r="26" spans="1:7" ht="25.5" customHeight="1" x14ac:dyDescent="0.25">
      <c r="A26" s="75"/>
      <c r="B26" s="76" t="s">
        <v>20</v>
      </c>
      <c r="C26" s="77">
        <f>COUNTIF(C11:C24,'Summary and sign-off'!A44)</f>
        <v>0</v>
      </c>
      <c r="D26" s="19"/>
      <c r="E26" s="20"/>
      <c r="F26" s="21"/>
    </row>
    <row r="27" spans="1:7" ht="25.5" customHeight="1" x14ac:dyDescent="0.25">
      <c r="A27" s="75"/>
      <c r="B27" s="76" t="s">
        <v>18</v>
      </c>
      <c r="C27" s="77">
        <f>COUNTIF(C11:C24,'Summary and sign-off'!A45)</f>
        <v>0</v>
      </c>
      <c r="D27" s="19"/>
      <c r="E27" s="20"/>
      <c r="F27" s="21"/>
    </row>
    <row r="28" spans="1:7" x14ac:dyDescent="0.2">
      <c r="A28" s="22"/>
      <c r="B28" s="23"/>
      <c r="C28" s="22"/>
      <c r="D28" s="24"/>
      <c r="E28" s="24"/>
      <c r="F28" s="22"/>
    </row>
    <row r="29" spans="1:7" x14ac:dyDescent="0.2">
      <c r="A29" s="23" t="s">
        <v>6</v>
      </c>
      <c r="B29" s="23"/>
      <c r="C29" s="23"/>
      <c r="D29" s="23"/>
      <c r="E29" s="23"/>
      <c r="F29" s="23"/>
    </row>
    <row r="30" spans="1:7" ht="12.6" customHeight="1" x14ac:dyDescent="0.2">
      <c r="A30" s="25" t="s">
        <v>34</v>
      </c>
      <c r="B30" s="22"/>
      <c r="C30" s="22"/>
      <c r="D30" s="22"/>
      <c r="E30" s="22"/>
      <c r="F30" s="26"/>
    </row>
    <row r="31" spans="1:7" x14ac:dyDescent="0.2">
      <c r="A31" s="25" t="s">
        <v>108</v>
      </c>
      <c r="B31" s="27"/>
      <c r="C31" s="28"/>
      <c r="D31" s="28"/>
      <c r="E31" s="28"/>
      <c r="F31" s="29"/>
    </row>
    <row r="32" spans="1:7" x14ac:dyDescent="0.2">
      <c r="A32" s="25" t="s">
        <v>11</v>
      </c>
      <c r="B32" s="30"/>
      <c r="C32" s="30"/>
      <c r="D32" s="30"/>
      <c r="E32" s="30"/>
      <c r="F32" s="30"/>
    </row>
    <row r="33" spans="1:6" ht="12.75" customHeight="1" x14ac:dyDescent="0.2">
      <c r="A33" s="25" t="s">
        <v>59</v>
      </c>
      <c r="B33" s="22"/>
      <c r="C33" s="22"/>
      <c r="D33" s="22"/>
      <c r="E33" s="22"/>
      <c r="F33" s="22"/>
    </row>
    <row r="34" spans="1:6" ht="12.95" customHeight="1" x14ac:dyDescent="0.2">
      <c r="A34" s="31" t="s">
        <v>21</v>
      </c>
      <c r="B34" s="32"/>
      <c r="C34" s="32"/>
      <c r="D34" s="32"/>
      <c r="E34" s="32"/>
      <c r="F34" s="32"/>
    </row>
    <row r="35" spans="1:6" x14ac:dyDescent="0.2">
      <c r="A35" s="33" t="s">
        <v>37</v>
      </c>
      <c r="B35" s="34"/>
      <c r="C35" s="29"/>
      <c r="D35" s="29"/>
      <c r="E35" s="29"/>
      <c r="F35" s="29"/>
    </row>
    <row r="36" spans="1:6" ht="12.75" customHeight="1" x14ac:dyDescent="0.2">
      <c r="A36" s="33" t="s">
        <v>117</v>
      </c>
      <c r="B36" s="25"/>
      <c r="C36" s="35"/>
      <c r="D36" s="35"/>
      <c r="E36" s="35"/>
      <c r="F36" s="35"/>
    </row>
    <row r="37" spans="1:6" ht="12.75" customHeight="1" x14ac:dyDescent="0.2">
      <c r="A37" s="25"/>
      <c r="B37" s="25"/>
      <c r="C37" s="35"/>
      <c r="D37" s="35"/>
      <c r="E37" s="35"/>
      <c r="F37" s="35"/>
    </row>
    <row r="38" spans="1:6" ht="12.75" hidden="1" customHeight="1" x14ac:dyDescent="0.2">
      <c r="A38" s="25"/>
      <c r="B38" s="25"/>
      <c r="C38" s="35"/>
      <c r="D38" s="35"/>
      <c r="E38" s="35"/>
      <c r="F38" s="35"/>
    </row>
    <row r="39" spans="1:6" hidden="1" x14ac:dyDescent="0.2"/>
    <row r="40" spans="1:6" hidden="1" x14ac:dyDescent="0.2"/>
    <row r="41" spans="1:6" hidden="1" x14ac:dyDescent="0.2">
      <c r="A41" s="23"/>
      <c r="B41" s="23"/>
      <c r="C41" s="23"/>
      <c r="D41" s="23"/>
      <c r="E41" s="23"/>
      <c r="F41" s="23"/>
    </row>
    <row r="42" spans="1:6" hidden="1" x14ac:dyDescent="0.2">
      <c r="A42" s="23"/>
      <c r="B42" s="23"/>
      <c r="C42" s="23"/>
      <c r="D42" s="23"/>
      <c r="E42" s="23"/>
      <c r="F42" s="23"/>
    </row>
    <row r="43" spans="1:6" hidden="1" x14ac:dyDescent="0.2">
      <c r="A43" s="23"/>
      <c r="B43" s="23"/>
      <c r="C43" s="23"/>
      <c r="D43" s="23"/>
      <c r="E43" s="23"/>
      <c r="F43" s="23"/>
    </row>
    <row r="44" spans="1:6" hidden="1" x14ac:dyDescent="0.2">
      <c r="A44" s="23"/>
      <c r="B44" s="23"/>
      <c r="C44" s="23"/>
      <c r="D44" s="23"/>
      <c r="E44" s="23"/>
      <c r="F44" s="23"/>
    </row>
    <row r="45" spans="1:6" hidden="1" x14ac:dyDescent="0.2">
      <c r="A45" s="23"/>
      <c r="B45" s="23"/>
      <c r="C45" s="23"/>
      <c r="D45" s="23"/>
      <c r="E45" s="23"/>
      <c r="F45" s="23"/>
    </row>
    <row r="46" spans="1:6" hidden="1" x14ac:dyDescent="0.2"/>
    <row r="47" spans="1:6" hidden="1" x14ac:dyDescent="0.2"/>
    <row r="48" spans="1:6"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sheetData>
  <sheetProtection sheet="1" formatCells="0" insertRows="0" deleteRows="0"/>
  <mergeCells count="10">
    <mergeCell ref="E25:F25"/>
    <mergeCell ref="A8:F8"/>
    <mergeCell ref="A1:F1"/>
    <mergeCell ref="A9:F9"/>
    <mergeCell ref="B2:F2"/>
    <mergeCell ref="B3:F3"/>
    <mergeCell ref="B4:F4"/>
    <mergeCell ref="B7:F7"/>
    <mergeCell ref="B5:F5"/>
    <mergeCell ref="B6:F6"/>
  </mergeCells>
  <dataValidations count="2">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24">
      <formula1>$B$4</formula1>
      <formula2>$B$5</formula2>
    </dataValidation>
    <dataValidation allowBlank="1" showInputMessage="1" showErrorMessage="1" prompt="Insert additional rows as needed:_x000a_- 'right click' on a row number (left of screen)_x000a_- select 'Insert' (this will insert a row above it)" sqref="A10"/>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x14:formula1>
            <xm:f>'Summary and sign-off'!$A$44:$A$45</xm:f>
          </x14:formula1>
          <xm:sqref>C11:C24</xm:sqref>
        </x14:dataValidation>
        <x14:dataValidation type="list" errorStyle="information" operator="greaterThan" allowBlank="1" showInputMessage="1" prompt="Provide specific $ value if possible">
          <x14:formula1>
            <xm:f>'Summary and sign-off'!$A$38:$A$43</xm:f>
          </x14:formula1>
          <xm:sqref>E11:E24</xm:sqref>
        </x14:dataValidation>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B7:F7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iManageAuthor xmlns="12165527-d881-4234-97f9-ee139a3f0c31">NEEDHAMGIRVENG</iManageAuthor>
    <Security_x0020_Classification xmlns="12165527-d881-4234-97f9-ee139a3f0c31">UNCLASSIFIED</Security_x0020_Classification>
    <Business_x0020_Unit xmlns="12165527-d881-4234-97f9-ee139a3f0c31">SAAP</Business_x0020_Unit>
    <Endorsement xmlns="12165527-d881-4234-97f9-ee139a3f0c31" xsi:nil="true"/>
    <RM_x0020_DOC_x0020_ID xmlns="12165527-d881-4234-97f9-ee139a3f0c31" xsi:nil="true"/>
    <Class xmlns="12165527-d881-4234-97f9-ee139a3f0c31">POLICIES</Class>
    <File_x0020_No xmlns="12165527-d881-4234-97f9-ee139a3f0c31">SSC-SIC-2-14</File_x0020_No>
    <DOCNUM xmlns="12165527-d881-4234-97f9-ee139a3f0c31">2290185</DOCNUM>
    <Key_x0020_Version xmlns="12165527-d881-4234-97f9-ee139a3f0c31">false</Key_x0020_Version>
    <Precedents xmlns="12165527-d881-4234-97f9-ee139a3f0c31" xsi:nil="true"/>
    <SubClass xmlns="12165527-d881-4234-97f9-ee139a3f0c31" xsi:nil="true"/>
    <Sec_x0020_Review xmlns="12165527-d881-4234-97f9-ee139a3f0c31" xsi:nil="true"/>
    <Cabinet_x0020_Committee xmlns="12165527-d881-4234-97f9-ee139a3f0c31"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ManageDocument" ma:contentTypeID="0x01010054669F8639DE294E941D1F01D6045AA9004910BA11A4C5304E8E4C6F9EFF2E939A" ma:contentTypeVersion="4" ma:contentTypeDescription="" ma:contentTypeScope="" ma:versionID="8834bfa83ceff1bf505054ff48d22a0b">
  <xsd:schema xmlns:xsd="http://www.w3.org/2001/XMLSchema" xmlns:xs="http://www.w3.org/2001/XMLSchema" xmlns:p="http://schemas.microsoft.com/office/2006/metadata/properties" xmlns:ns2="12165527-d881-4234-97f9-ee139a3f0c31" targetNamespace="http://schemas.microsoft.com/office/2006/metadata/properties" ma:root="true" ma:fieldsID="be9e5cb15a82a635f3e5640eebc0aa29" ns2:_="">
    <xsd:import namespace="12165527-d881-4234-97f9-ee139a3f0c31"/>
    <xsd:element name="properties">
      <xsd:complexType>
        <xsd:sequence>
          <xsd:element name="documentManagement">
            <xsd:complexType>
              <xsd:all>
                <xsd:element ref="ns2:Business_x0020_Unit" minOccurs="0"/>
                <xsd:element ref="ns2:Cabinet_x0020_Committee" minOccurs="0"/>
                <xsd:element ref="ns2:Class" minOccurs="0"/>
                <xsd:element ref="ns2:DOCNUM" minOccurs="0"/>
                <xsd:element ref="ns2:Endorsement" minOccurs="0"/>
                <xsd:element ref="ns2:File_x0020_No" minOccurs="0"/>
                <xsd:element ref="ns2:Precedents" minOccurs="0"/>
                <xsd:element ref="ns2:Key_x0020_Version" minOccurs="0"/>
                <xsd:element ref="ns2:SubClass" minOccurs="0"/>
                <xsd:element ref="ns2:RM_x0020_DOC_x0020_ID" minOccurs="0"/>
                <xsd:element ref="ns2:Sec_x0020_Review" minOccurs="0"/>
                <xsd:element ref="ns2:Security_x0020_Classification" minOccurs="0"/>
                <xsd:element ref="ns2:iManageAuth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165527-d881-4234-97f9-ee139a3f0c31" elementFormDefault="qualified">
    <xsd:import namespace="http://schemas.microsoft.com/office/2006/documentManagement/types"/>
    <xsd:import namespace="http://schemas.microsoft.com/office/infopath/2007/PartnerControls"/>
    <xsd:element name="Business_x0020_Unit" ma:index="8" nillable="true" ma:displayName="Business Unit" ma:format="Dropdown" ma:internalName="Business_x0020_Unit">
      <xsd:simpleType>
        <xsd:union memberTypes="dms:Text">
          <xsd:simpleType>
            <xsd:restriction base="dms:Choice">
              <xsd:enumeration value="BCS"/>
            </xsd:restriction>
          </xsd:simpleType>
        </xsd:union>
      </xsd:simpleType>
    </xsd:element>
    <xsd:element name="Cabinet_x0020_Committee" ma:index="9" nillable="true" ma:displayName="Cabinet Committee" ma:format="Dropdown" ma:internalName="Cabinet_x0020_Committee">
      <xsd:simpleType>
        <xsd:union memberTypes="dms:Text">
          <xsd:simpleType>
            <xsd:restriction base="dms:Choice">
              <xsd:enumeration value="Appointments and Honours"/>
            </xsd:restriction>
          </xsd:simpleType>
        </xsd:union>
      </xsd:simpleType>
    </xsd:element>
    <xsd:element name="Class" ma:index="10" nillable="true" ma:displayName="Class" ma:format="Dropdown" ma:internalName="Class">
      <xsd:simpleType>
        <xsd:union memberTypes="dms:Text">
          <xsd:simpleType>
            <xsd:restriction base="dms:Choice">
              <xsd:enumeration value="ADVICE"/>
            </xsd:restriction>
          </xsd:simpleType>
        </xsd:union>
      </xsd:simpleType>
    </xsd:element>
    <xsd:element name="DOCNUM" ma:index="11" nillable="true" ma:displayName="DOCNUM" ma:internalName="DOCNUM">
      <xsd:simpleType>
        <xsd:restriction base="dms:Text">
          <xsd:maxLength value="255"/>
        </xsd:restriction>
      </xsd:simpleType>
    </xsd:element>
    <xsd:element name="Endorsement" ma:index="12" nillable="true" ma:displayName="Endorsement" ma:format="Dropdown" ma:internalName="Endorsement">
      <xsd:simpleType>
        <xsd:union memberTypes="dms:Text">
          <xsd:simpleType>
            <xsd:restriction base="dms:Choice">
              <xsd:enumeration value="Addressee Only"/>
            </xsd:restriction>
          </xsd:simpleType>
        </xsd:union>
      </xsd:simpleType>
    </xsd:element>
    <xsd:element name="File_x0020_No" ma:index="13" nillable="true" ma:displayName="File No" ma:internalName="File_x0020_No">
      <xsd:simpleType>
        <xsd:restriction base="dms:Text">
          <xsd:maxLength value="255"/>
        </xsd:restriction>
      </xsd:simpleType>
    </xsd:element>
    <xsd:element name="Precedents" ma:index="14" nillable="true" ma:displayName="Precedents" ma:format="Dropdown" ma:internalName="Precedents">
      <xsd:simpleType>
        <xsd:restriction base="dms:Choice">
          <xsd:enumeration value="ASHCROFTC"/>
        </xsd:restriction>
      </xsd:simpleType>
    </xsd:element>
    <xsd:element name="Key_x0020_Version" ma:index="15" nillable="true" ma:displayName="Key Version" ma:default="0" ma:internalName="Key_x0020_Version">
      <xsd:simpleType>
        <xsd:restriction base="dms:Boolean"/>
      </xsd:simpleType>
    </xsd:element>
    <xsd:element name="SubClass" ma:index="16" nillable="true" ma:displayName="SubClass" ma:format="Dropdown" ma:internalName="SubClass">
      <xsd:simpleType>
        <xsd:union memberTypes="dms:Text">
          <xsd:simpleType>
            <xsd:restriction base="dms:Choice">
              <xsd:enumeration value="MINISTER"/>
            </xsd:restriction>
          </xsd:simpleType>
        </xsd:union>
      </xsd:simpleType>
    </xsd:element>
    <xsd:element name="RM_x0020_DOC_x0020_ID" ma:index="17" nillable="true" ma:displayName="RM DOC ID" ma:internalName="RM_x0020_DOC_x0020_ID">
      <xsd:simpleType>
        <xsd:restriction base="dms:Text">
          <xsd:maxLength value="255"/>
        </xsd:restriction>
      </xsd:simpleType>
    </xsd:element>
    <xsd:element name="Sec_x0020_Review" ma:index="18" nillable="true" ma:displayName="Sec Review" ma:format="DateOnly" ma:internalName="Sec_x0020_Review">
      <xsd:simpleType>
        <xsd:restriction base="dms:DateTime"/>
      </xsd:simpleType>
    </xsd:element>
    <xsd:element name="Security_x0020_Classification" ma:index="19" nillable="true" ma:displayName="Security Classification" ma:format="Dropdown" ma:internalName="Security_x0020_Classification">
      <xsd:simpleType>
        <xsd:union memberTypes="dms:Text">
          <xsd:simpleType>
            <xsd:restriction base="dms:Choice">
              <xsd:enumeration value="BUDGET-SENSITIVE"/>
            </xsd:restriction>
          </xsd:simpleType>
        </xsd:union>
      </xsd:simpleType>
    </xsd:element>
    <xsd:element name="iManageAuthor" ma:index="21" nillable="true" ma:displayName="iManageAuthor" ma:internalName="iManageAutho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0"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579D7F4-D0D7-4BCB-BBEA-E7C37A64913E}">
  <ds:schemaRefs>
    <ds:schemaRef ds:uri="http://purl.org/dc/terms/"/>
    <ds:schemaRef ds:uri="http://schemas.microsoft.com/office/infopath/2007/PartnerControls"/>
    <ds:schemaRef ds:uri="12165527-d881-4234-97f9-ee139a3f0c31"/>
    <ds:schemaRef ds:uri="http://schemas.microsoft.com/office/2006/metadata/properties"/>
    <ds:schemaRef ds:uri="http://schemas.openxmlformats.org/package/2006/metadata/core-properties"/>
    <ds:schemaRef ds:uri="http://www.w3.org/XML/1998/namespace"/>
    <ds:schemaRef ds:uri="http://purl.org/dc/dcmitype/"/>
    <ds:schemaRef ds:uri="http://purl.org/dc/elements/1.1/"/>
    <ds:schemaRef ds:uri="http://schemas.microsoft.com/office/2006/documentManagement/types"/>
  </ds:schemaRefs>
</ds:datastoreItem>
</file>

<file path=customXml/itemProps2.xml><?xml version="1.0" encoding="utf-8"?>
<ds:datastoreItem xmlns:ds="http://schemas.openxmlformats.org/officeDocument/2006/customXml" ds:itemID="{6C6A401E-B983-48F3-ADF0-8594D7EE483B}">
  <ds:schemaRefs>
    <ds:schemaRef ds:uri="http://schemas.microsoft.com/sharepoint/v3/contenttype/forms"/>
  </ds:schemaRefs>
</ds:datastoreItem>
</file>

<file path=customXml/itemProps3.xml><?xml version="1.0" encoding="utf-8"?>
<ds:datastoreItem xmlns:ds="http://schemas.openxmlformats.org/officeDocument/2006/customXml" ds:itemID="{59B4CE85-749F-4A5A-98FF-EB9029D5DC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165527-d881-4234-97f9-ee139a3f0c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Summary and sign-off</vt:lpstr>
      <vt:lpstr>Travel</vt:lpstr>
      <vt:lpstr>Hospitality</vt:lpstr>
      <vt:lpstr>All other expenses</vt:lpstr>
      <vt:lpstr>Gifts and benefits</vt:lpstr>
      <vt:lpstr>'All other expenses'!Print_Area</vt:lpstr>
      <vt:lpstr>'Gifts and benefits'!Print_Area</vt:lpstr>
      <vt:lpstr>Hospitality!Print_Area</vt:lpstr>
      <vt:lpstr>'Summary and sign-off'!Print_Area</vt:lpstr>
      <vt:lpstr>Travel!Print_Area</vt:lpstr>
    </vt:vector>
  </TitlesOfParts>
  <Company>SSC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creator>mortensenm</dc:creator>
  <dc:description>Version 7 - for review by SIT - ready 2/10/18</dc:description>
  <cp:lastModifiedBy>Nicole Adamson</cp:lastModifiedBy>
  <cp:lastPrinted>2018-10-07T21:08:03Z</cp:lastPrinted>
  <dcterms:created xsi:type="dcterms:W3CDTF">2010-10-17T20:59:02Z</dcterms:created>
  <dcterms:modified xsi:type="dcterms:W3CDTF">2019-08-08T03:48:43Z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0x01010054669F8639DE294E941D1F01D6045AA9004910BA11A4C5304E8E4C6F9EFF2E939A</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ies>
</file>